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D:\OneDrive\Prefeitura\PMA 2019\CR - 0197.775-16-2006 - LICITAÇAO\Memória de Cálculo\"/>
    </mc:Choice>
  </mc:AlternateContent>
  <xr:revisionPtr revIDLastSave="7" documentId="11_FB52C0A7B8B3B5758B54D19784C6D8DB489D5125" xr6:coauthVersionLast="43" xr6:coauthVersionMax="43" xr10:uidLastSave="{E5D55570-4890-42D1-A295-AADDEFE48AA4}"/>
  <bookViews>
    <workbookView xWindow="-120" yWindow="-120" windowWidth="20730" windowHeight="11160" xr2:uid="{00000000-000D-0000-FFFF-FFFF00000000}"/>
  </bookViews>
  <sheets>
    <sheet name="Ligações Sub bacia 6 e 7" sheetId="2" r:id="rId1"/>
    <sheet name="Ligações Sub bacia 11" sheetId="4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1" hidden="1">'Ligações Sub bacia 11'!$A$5:$AE$12</definedName>
    <definedName name="_xlnm._FilterDatabase" localSheetId="0" hidden="1">'Ligações Sub bacia 6 e 7'!$A$4:$AE$12</definedName>
    <definedName name="_ta105" localSheetId="1">#REF!</definedName>
    <definedName name="_ta105" localSheetId="0">#REF!</definedName>
    <definedName name="_ta105">#REF!</definedName>
    <definedName name="_ta157" localSheetId="1">#REF!</definedName>
    <definedName name="_ta157" localSheetId="0">#REF!</definedName>
    <definedName name="_ta157">#REF!</definedName>
    <definedName name="_xlnm.Print_Area" localSheetId="1">'Ligações Sub bacia 11'!$A$1:$AE$21</definedName>
    <definedName name="_xlnm.Print_Area" localSheetId="0">'Ligações Sub bacia 6 e 7'!$A$1:$AE$21</definedName>
    <definedName name="COMP">'[1]COMPOSIÇOES-ORDEM NÚMERICA'!$A$8:$D$98</definedName>
    <definedName name="composição" localSheetId="1">#REF!</definedName>
    <definedName name="composição" localSheetId="0">#REF!</definedName>
    <definedName name="composição">#REF!</definedName>
    <definedName name="CUSTO_06" localSheetId="1">'[2]PCOMP-06-11-2006'!$A$1:$D$635</definedName>
    <definedName name="CUSTO_06" localSheetId="0">'[2]PCOMP-06-11-2006'!$A$1:$D$635</definedName>
    <definedName name="CUSTO_06">'[2]PCOMP-06-11-2006'!$A$1:$D$635</definedName>
    <definedName name="Função" localSheetId="1">#REF!</definedName>
    <definedName name="Função" localSheetId="0">#REF!</definedName>
    <definedName name="Função">#REF!</definedName>
    <definedName name="insumo" localSheetId="1">#REF!</definedName>
    <definedName name="insumo" localSheetId="0">#REF!</definedName>
    <definedName name="insumo">#REF!</definedName>
    <definedName name="KAPA" localSheetId="1">'[3]1-1'!#REF!</definedName>
    <definedName name="KAPA" localSheetId="0">'[3]1-1'!#REF!</definedName>
    <definedName name="KAPA">'[3]1-1'!#REF!</definedName>
    <definedName name="mdo" localSheetId="1">#REF!</definedName>
    <definedName name="mdo" localSheetId="0">#REF!</definedName>
    <definedName name="mdo">#REF!</definedName>
    <definedName name="Qampliação" localSheetId="1">[4]ORÇ_GERAL!#REF!</definedName>
    <definedName name="Qampliação" localSheetId="0">[4]ORÇ_GERAL!#REF!</definedName>
    <definedName name="Qampliação">[4]ORÇ_GERAL!#REF!</definedName>
    <definedName name="_xlnm.Print_Titles" localSheetId="1">'Ligações Sub bacia 11'!$5:$9</definedName>
    <definedName name="_xlnm.Print_Titles" localSheetId="0">'Ligações Sub bacia 6 e 7'!$4:$9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8" i="4" l="1"/>
  <c r="O30" i="4"/>
  <c r="N27" i="4" l="1"/>
  <c r="N25" i="4"/>
  <c r="P24" i="4"/>
  <c r="P17" i="4"/>
  <c r="P16" i="4"/>
  <c r="P19" i="4" l="1"/>
  <c r="C12" i="4" s="1"/>
  <c r="D12" i="4" s="1"/>
  <c r="S12" i="4" s="1"/>
  <c r="H12" i="4" l="1"/>
  <c r="O12" i="4" s="1"/>
  <c r="W12" i="4" s="1"/>
  <c r="G12" i="4"/>
  <c r="V12" i="4"/>
  <c r="Z12" i="4" s="1"/>
  <c r="J12" i="4"/>
  <c r="Q12" i="4" s="1"/>
  <c r="P12" i="4" s="1"/>
  <c r="P17" i="2"/>
  <c r="P16" i="2"/>
  <c r="R12" i="4" l="1"/>
  <c r="AD12" i="4"/>
  <c r="AE12" i="4"/>
  <c r="N12" i="4"/>
  <c r="X12" i="4" s="1"/>
  <c r="Y12" i="4" s="1"/>
  <c r="P18" i="2"/>
  <c r="C12" i="2" l="1"/>
  <c r="T12" i="4"/>
  <c r="U12" i="4"/>
  <c r="D12" i="2" l="1"/>
  <c r="V12" i="2" l="1"/>
  <c r="Z12" i="2" s="1"/>
  <c r="H12" i="2"/>
  <c r="O12" i="2" s="1"/>
  <c r="W12" i="2" s="1"/>
  <c r="G12" i="2"/>
  <c r="S12" i="2"/>
  <c r="J12" i="2"/>
  <c r="N12" i="2" l="1"/>
  <c r="AE12" i="2"/>
  <c r="AD12" i="2"/>
  <c r="Q12" i="2"/>
  <c r="P12" i="2" s="1"/>
  <c r="R12" i="2"/>
  <c r="X12" i="2" l="1"/>
  <c r="Y12" i="2" s="1"/>
  <c r="U12" i="2"/>
  <c r="T12" i="2"/>
</calcChain>
</file>

<file path=xl/sharedStrings.xml><?xml version="1.0" encoding="utf-8"?>
<sst xmlns="http://schemas.openxmlformats.org/spreadsheetml/2006/main" count="129" uniqueCount="66">
  <si>
    <t>ID</t>
  </si>
  <si>
    <t>Descrição</t>
  </si>
  <si>
    <t>QTD - LIGAÇÕES</t>
  </si>
  <si>
    <t>DISTÂNCIA</t>
  </si>
  <si>
    <t>TUBO</t>
  </si>
  <si>
    <t>LARGURA</t>
  </si>
  <si>
    <t>DEMOLIÇÕES/RECOMPOSIÇÕES</t>
  </si>
  <si>
    <t>SINALIZAÇÕES</t>
  </si>
  <si>
    <t>TRAVESSIAS</t>
  </si>
  <si>
    <t>TOTAL</t>
  </si>
  <si>
    <t>SELIM</t>
  </si>
  <si>
    <t>PASSEIO</t>
  </si>
  <si>
    <t>RUA</t>
  </si>
  <si>
    <t>ASFALTO</t>
  </si>
  <si>
    <t>PARALELO</t>
  </si>
  <si>
    <t>FACHADA</t>
  </si>
  <si>
    <t>RAMAL</t>
  </si>
  <si>
    <t>DN</t>
  </si>
  <si>
    <t>MEIO-FIO</t>
  </si>
  <si>
    <t>SUB-BASE</t>
  </si>
  <si>
    <t>AREIA</t>
  </si>
  <si>
    <t>CBUQ</t>
  </si>
  <si>
    <t>NOTURNA</t>
  </si>
  <si>
    <t>DIURNA</t>
  </si>
  <si>
    <t>PLACAS</t>
  </si>
  <si>
    <t>PEDESTRE</t>
  </si>
  <si>
    <t>VEICULO</t>
  </si>
  <si>
    <t>CIMENT</t>
  </si>
  <si>
    <t>C/REVES</t>
  </si>
  <si>
    <t>0,05 x 2,4</t>
  </si>
  <si>
    <t>LIGAÇÕES ATUAL</t>
  </si>
  <si>
    <t>SISTEMA DE ESGOTAMENTO SANITÁRIO DA BACIA DO PIAUÍ - CR 197775-16.2006</t>
  </si>
  <si>
    <t>Residências</t>
  </si>
  <si>
    <t>Ligações</t>
  </si>
  <si>
    <t xml:space="preserve">Ramal predial </t>
  </si>
  <si>
    <t>Caixas</t>
  </si>
  <si>
    <t>Porcetagem da rede</t>
  </si>
  <si>
    <t>BASE DE BRITA</t>
  </si>
  <si>
    <t>PREFEITUIRA MUNICIPAL DE ARAPIRACA</t>
  </si>
  <si>
    <t>H = 0,05</t>
  </si>
  <si>
    <t>M²</t>
  </si>
  <si>
    <t>KM 100</t>
  </si>
  <si>
    <t>Alagoas segundo o IBGE é de aproximadamente 3,7 a 3,9 habitantes por domicilio ocupado.</t>
  </si>
  <si>
    <t>Habitantes</t>
  </si>
  <si>
    <t>Taxa de ocupação</t>
  </si>
  <si>
    <t>Sub-Bacia</t>
  </si>
  <si>
    <t>7</t>
  </si>
  <si>
    <t>Nº de residências</t>
  </si>
  <si>
    <t>Total=</t>
  </si>
  <si>
    <t>14 m</t>
  </si>
  <si>
    <t>COLCHÃO DE AREIA - LIGAÇÕES</t>
  </si>
  <si>
    <t>Sub-Bacia 07 tem 12.176,00 habitantes segundo revisão feita pelo projetista em dez/2015, sendo que nesse contrato vai ser atendido 3.996,00 h o restante vai ser atendido pelo contrato de repasse 226.555-80/2007.</t>
  </si>
  <si>
    <t>Para efeito de calculo foi adotado a taxa de 3,7 habitanetes por domicilio.</t>
  </si>
  <si>
    <t>Sub-Bacia 06 tem 19.177,00 habitantes segundo revisão feita pelo projetista em dez/2015.</t>
  </si>
  <si>
    <t>TRANSPORTE CBUQ</t>
  </si>
  <si>
    <t>KM 24,4</t>
  </si>
  <si>
    <t>TRANSPORTE COLCHÃO DE AREIA</t>
  </si>
  <si>
    <t>Lanc.</t>
  </si>
  <si>
    <t>1</t>
  </si>
  <si>
    <t>3</t>
  </si>
  <si>
    <t>Sub-Bacia 11 tem 12.960,00 habitantes segundo revisão feita pelo projetista em dez/2015, sendo 7 lançamentos.</t>
  </si>
  <si>
    <t>Nessa etapa vai ser executado, 30% do lanç. 1, 100% do lanç. 3 e 100% do lanç. 4, de acordo com tabela ao lado.</t>
  </si>
  <si>
    <t>CENTRO ADMINISTRATIVO ANTÔNIO ROCHA</t>
  </si>
  <si>
    <t>MEMÓRIA DE CÁLCULO  - LIGAÇÕES DOMICILIARES SUB BACIA 06 E 07</t>
  </si>
  <si>
    <t>MEMÓRIA DE CÁLCULO  - LIGAÇÕES DOMICILIARES - SUB BACIA 11</t>
  </si>
  <si>
    <t>SECRETARIA MUNICIPAL DE INFRAESTRUTURA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</si>
</sst>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_(* #,##0.0_);_(* \(#,##0.0\);_(* &quot;-&quot;??_);_(@_)"/>
    <numFmt numFmtId="167" formatCode="[$-416]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5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6"/>
      <name val="Times New Roman"/>
      <family val="1"/>
    </font>
    <font>
      <b/>
      <sz val="12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Times New Roman"/>
      <family val="1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1"/>
    <xf numFmtId="0" fontId="2" fillId="0" borderId="0" xfId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2" fillId="0" borderId="0" xfId="1" applyAlignment="1">
      <alignment vertical="center"/>
    </xf>
    <xf numFmtId="43" fontId="5" fillId="0" borderId="1" xfId="4" applyFont="1" applyBorder="1" applyAlignment="1">
      <alignment horizontal="center" vertical="center"/>
    </xf>
    <xf numFmtId="43" fontId="2" fillId="0" borderId="0" xfId="4" applyFont="1"/>
    <xf numFmtId="164" fontId="2" fillId="0" borderId="0" xfId="1" applyNumberFormat="1"/>
    <xf numFmtId="0" fontId="2" fillId="0" borderId="5" xfId="1" applyBorder="1" applyAlignment="1">
      <alignment horizontal="center" vertical="center"/>
    </xf>
    <xf numFmtId="0" fontId="2" fillId="0" borderId="5" xfId="1" applyBorder="1" applyAlignment="1">
      <alignment vertical="center"/>
    </xf>
    <xf numFmtId="164" fontId="0" fillId="0" borderId="5" xfId="4" applyNumberFormat="1" applyFont="1" applyBorder="1" applyAlignment="1">
      <alignment vertical="center"/>
    </xf>
    <xf numFmtId="164" fontId="6" fillId="0" borderId="5" xfId="3" applyFont="1" applyBorder="1" applyAlignment="1">
      <alignment horizontal="center" vertical="center"/>
    </xf>
    <xf numFmtId="164" fontId="0" fillId="0" borderId="5" xfId="3" applyFont="1" applyBorder="1" applyAlignment="1">
      <alignment horizontal="center" vertical="center"/>
    </xf>
    <xf numFmtId="0" fontId="7" fillId="0" borderId="7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4" fillId="0" borderId="0" xfId="1" applyFont="1"/>
    <xf numFmtId="0" fontId="5" fillId="0" borderId="0" xfId="1" applyFont="1"/>
    <xf numFmtId="0" fontId="2" fillId="0" borderId="8" xfId="1" applyBorder="1"/>
    <xf numFmtId="165" fontId="2" fillId="0" borderId="0" xfId="1" applyNumberFormat="1"/>
    <xf numFmtId="0" fontId="2" fillId="0" borderId="0" xfId="1" applyAlignment="1">
      <alignment horizontal="right"/>
    </xf>
    <xf numFmtId="14" fontId="2" fillId="0" borderId="0" xfId="1" applyNumberFormat="1"/>
    <xf numFmtId="0" fontId="5" fillId="2" borderId="10" xfId="1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center"/>
    </xf>
    <xf numFmtId="43" fontId="5" fillId="0" borderId="10" xfId="4" applyFont="1" applyBorder="1" applyAlignment="1">
      <alignment horizontal="center" vertical="center"/>
    </xf>
    <xf numFmtId="0" fontId="2" fillId="0" borderId="7" xfId="1" applyBorder="1"/>
    <xf numFmtId="3" fontId="2" fillId="0" borderId="0" xfId="1" applyNumberFormat="1"/>
    <xf numFmtId="0" fontId="0" fillId="0" borderId="0" xfId="1" applyFont="1" applyAlignment="1">
      <alignment horizontal="center"/>
    </xf>
    <xf numFmtId="166" fontId="2" fillId="0" borderId="0" xfId="3" applyNumberFormat="1"/>
    <xf numFmtId="164" fontId="2" fillId="0" borderId="0" xfId="3"/>
    <xf numFmtId="43" fontId="2" fillId="0" borderId="0" xfId="1" applyNumberFormat="1"/>
    <xf numFmtId="0" fontId="2" fillId="0" borderId="11" xfId="1" applyBorder="1"/>
    <xf numFmtId="0" fontId="2" fillId="0" borderId="12" xfId="1" applyBorder="1"/>
    <xf numFmtId="0" fontId="2" fillId="0" borderId="13" xfId="1" applyBorder="1"/>
    <xf numFmtId="0" fontId="5" fillId="2" borderId="1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49" fontId="10" fillId="0" borderId="19" xfId="1" applyNumberFormat="1" applyFont="1" applyBorder="1" applyAlignment="1">
      <alignment horizontal="center"/>
    </xf>
    <xf numFmtId="4" fontId="10" fillId="0" borderId="19" xfId="1" applyNumberFormat="1" applyFont="1" applyBorder="1" applyAlignment="1">
      <alignment horizontal="center"/>
    </xf>
    <xf numFmtId="4" fontId="9" fillId="0" borderId="19" xfId="1" applyNumberFormat="1" applyFont="1" applyBorder="1" applyAlignment="1">
      <alignment horizontal="center"/>
    </xf>
    <xf numFmtId="0" fontId="10" fillId="0" borderId="0" xfId="1" applyFont="1"/>
    <xf numFmtId="0" fontId="9" fillId="0" borderId="19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/>
    </xf>
    <xf numFmtId="4" fontId="9" fillId="0" borderId="19" xfId="1" applyNumberFormat="1" applyFont="1" applyBorder="1"/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9" fillId="2" borderId="9" xfId="1" applyFont="1" applyFill="1" applyBorder="1" applyAlignment="1">
      <alignment horizontal="center" vertical="center" wrapText="1"/>
    </xf>
    <xf numFmtId="0" fontId="9" fillId="3" borderId="9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/>
    </xf>
    <xf numFmtId="10" fontId="9" fillId="3" borderId="1" xfId="1" applyNumberFormat="1" applyFont="1" applyFill="1" applyBorder="1" applyAlignment="1">
      <alignment horizontal="center" vertical="center"/>
    </xf>
    <xf numFmtId="0" fontId="9" fillId="3" borderId="1" xfId="1" quotePrefix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43" fontId="9" fillId="0" borderId="1" xfId="4" applyFont="1" applyBorder="1" applyAlignment="1">
      <alignment horizontal="center" vertical="center"/>
    </xf>
    <xf numFmtId="2" fontId="9" fillId="0" borderId="1" xfId="1" applyNumberFormat="1" applyFont="1" applyBorder="1" applyAlignment="1">
      <alignment horizontal="center" vertical="center" wrapText="1"/>
    </xf>
    <xf numFmtId="4" fontId="10" fillId="0" borderId="0" xfId="1" applyNumberFormat="1" applyFont="1"/>
    <xf numFmtId="164" fontId="10" fillId="0" borderId="0" xfId="1" applyNumberFormat="1" applyFont="1"/>
    <xf numFmtId="0" fontId="9" fillId="0" borderId="7" xfId="1" applyFont="1" applyBorder="1" applyAlignment="1">
      <alignment horizontal="left" vertical="center"/>
    </xf>
    <xf numFmtId="167" fontId="8" fillId="0" borderId="7" xfId="3" quotePrefix="1" applyNumberFormat="1" applyFont="1" applyBorder="1" applyAlignment="1">
      <alignment horizontal="left" vertical="center"/>
    </xf>
    <xf numFmtId="3" fontId="9" fillId="0" borderId="7" xfId="1" applyNumberFormat="1" applyFont="1" applyBorder="1"/>
    <xf numFmtId="0" fontId="10" fillId="0" borderId="0" xfId="1" applyFont="1" applyAlignment="1">
      <alignment horizontal="right"/>
    </xf>
    <xf numFmtId="0" fontId="10" fillId="0" borderId="12" xfId="1" applyFont="1" applyBorder="1"/>
    <xf numFmtId="0" fontId="9" fillId="2" borderId="3" xfId="1" applyFont="1" applyFill="1" applyBorder="1" applyAlignment="1">
      <alignment horizontal="center" vertical="center" wrapText="1"/>
    </xf>
    <xf numFmtId="9" fontId="9" fillId="3" borderId="1" xfId="5" applyFont="1" applyFill="1" applyBorder="1" applyAlignment="1">
      <alignment horizontal="center" vertical="center"/>
    </xf>
    <xf numFmtId="2" fontId="10" fillId="0" borderId="12" xfId="1" applyNumberFormat="1" applyFont="1" applyBorder="1"/>
    <xf numFmtId="0" fontId="12" fillId="0" borderId="0" xfId="1" applyFont="1"/>
    <xf numFmtId="9" fontId="12" fillId="0" borderId="0" xfId="5" applyFont="1"/>
    <xf numFmtId="4" fontId="12" fillId="0" borderId="0" xfId="1" applyNumberFormat="1" applyFont="1"/>
    <xf numFmtId="4" fontId="2" fillId="0" borderId="0" xfId="1" applyNumberFormat="1"/>
    <xf numFmtId="3" fontId="9" fillId="0" borderId="0" xfId="1" applyNumberFormat="1" applyFont="1"/>
    <xf numFmtId="0" fontId="11" fillId="0" borderId="7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3" fontId="9" fillId="0" borderId="7" xfId="1" applyNumberFormat="1" applyFont="1" applyBorder="1" applyAlignment="1">
      <alignment horizontal="left" wrapText="1"/>
    </xf>
    <xf numFmtId="3" fontId="9" fillId="0" borderId="0" xfId="1" applyNumberFormat="1" applyFont="1" applyAlignment="1">
      <alignment horizontal="left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0" fontId="9" fillId="2" borderId="16" xfId="1" applyFont="1" applyFill="1" applyBorder="1" applyAlignment="1">
      <alignment horizontal="center" vertical="center" wrapText="1"/>
    </xf>
    <xf numFmtId="0" fontId="9" fillId="2" borderId="17" xfId="1" applyFont="1" applyFill="1" applyBorder="1" applyAlignment="1">
      <alignment horizontal="center" vertical="center" wrapText="1"/>
    </xf>
    <xf numFmtId="0" fontId="9" fillId="2" borderId="18" xfId="1" applyFont="1" applyFill="1" applyBorder="1" applyAlignment="1">
      <alignment horizontal="center" vertical="center" wrapText="1"/>
    </xf>
  </cellXfs>
  <cellStyles count="6">
    <cellStyle name="Normal" xfId="0" builtinId="0"/>
    <cellStyle name="Normal 10 2" xfId="2" xr:uid="{00000000-0005-0000-0000-000001000000}"/>
    <cellStyle name="Normal 2" xfId="1" xr:uid="{00000000-0005-0000-0000-000002000000}"/>
    <cellStyle name="Porcentagem" xfId="5" builtinId="5"/>
    <cellStyle name="Vírgula" xfId="4" builtinId="3"/>
    <cellStyle name="Vírgula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619125</xdr:colOff>
      <xdr:row>0</xdr:row>
      <xdr:rowOff>31749</xdr:rowOff>
    </xdr:from>
    <xdr:to>
      <xdr:col>14</xdr:col>
      <xdr:colOff>689342</xdr:colOff>
      <xdr:row>1</xdr:row>
      <xdr:rowOff>47625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908E8DB-9BD8-4365-9E38-D934C5B31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3750" y="31749"/>
          <a:ext cx="1086217" cy="12065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841375</xdr:colOff>
      <xdr:row>0</xdr:row>
      <xdr:rowOff>174625</xdr:rowOff>
    </xdr:from>
    <xdr:to>
      <xdr:col>14</xdr:col>
      <xdr:colOff>911592</xdr:colOff>
      <xdr:row>0</xdr:row>
      <xdr:rowOff>1333500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A2EDAB5-1701-4303-816D-A2A2C613A6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76000" y="174625"/>
          <a:ext cx="1086217" cy="11588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ANCO\MEDI&#199;&#213;ES%20DA%20OBRA\MED%2014%20e%2015\adm\OBRAS%20P&#218;BLICAS\OR&#199;AMENTO\CONCORR&#202;NCIA%2004_2002-CPL_AL\Or&#231;amento\SAA%20do%20Agreste-Planilha%20de%20SERVI&#199;OS%20-%20OR&#199;AM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vandro/Pr&#243;ximos%20Planos%20de%20Trabalho_Evandro_Custo_Murici_Nov-06_Original/ESTUDO%20COMPARATIVO%20CONTRATO%20x%20SINAPI%20-%20MURICI%20-%20MODIFICADO%20EM%2009-11-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ANCO\MEDI&#199;&#213;ES%20DA%20OBRA\MED%2014%20e%2015\adm\OBRAS%20P&#218;BLICAS\OR&#199;AMENTO\CONCORR&#202;NCIA%2004_2002-CPL_AL\Or&#231;amento\SAA%20do%20Agreste-Materiais%20-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ejamento3\C\Nilson%20Martins_2008\Gerenciamento%202008\Barra%20de%20Santo%20Ant&#244;nio\Ponte%20e%20Acessos\Projeto%20IBAMA\Projetos%20Enviados\OR&#199;AMENTO_IBAMA_ATUALIZ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OES-ORDEM ALFABETICA"/>
      <sheetName val="COMPOSIÇOES-ORDEM NÚMERICA"/>
      <sheetName val="RESUMO GERAL DO PROJETO"/>
      <sheetName val="RESUMO"/>
      <sheetName val="1-1"/>
      <sheetName val="2-1"/>
      <sheetName val="3-1"/>
      <sheetName val="3-2"/>
      <sheetName val="3-3"/>
      <sheetName val="3-4"/>
      <sheetName val="4-1"/>
      <sheetName val="4-2"/>
      <sheetName val="4-3"/>
      <sheetName val="4-4"/>
      <sheetName val="4-5"/>
      <sheetName val="4-6"/>
      <sheetName val="4-7"/>
      <sheetName val="4-8"/>
      <sheetName val="4-9"/>
      <sheetName val="4-10"/>
      <sheetName val="5-1"/>
    </sheetNames>
    <sheetDataSet>
      <sheetData sheetId="0" refreshError="1"/>
      <sheetData sheetId="1">
        <row r="8">
          <cell r="A8">
            <v>20000001</v>
          </cell>
          <cell r="B8" t="str">
            <v>LIMPEZA MECANIZADA DO TERRENO INCLUSIVE RASPAGEM, JUNTAMENTO E QUEIMA DO MATERIAL</v>
          </cell>
          <cell r="C8" t="str">
            <v>M2</v>
          </cell>
          <cell r="D8">
            <v>0.12</v>
          </cell>
        </row>
        <row r="9">
          <cell r="A9">
            <v>20000002</v>
          </cell>
          <cell r="B9" t="str">
            <v>RELOCAÇÃO DA ADUTORA COM LEVANTAMENTO PLANIALTIMETRICO DO EIXO, NIVELAMENTO E CONTRANIVELAMENTO GEOMETRICO DO FUNDO DA VALA  DA ESTRADA DE SERVIÇOS E DRENAGENS, FAIXA DA ADUTORA 30M, SEÇÃO TRANSVERSAL DE 20 EM 20M, PERFIL DO EIXO COM ESCALA VERTICAL DE 1:</v>
          </cell>
          <cell r="C9" t="str">
            <v>KM</v>
          </cell>
          <cell r="D9">
            <v>400.68</v>
          </cell>
        </row>
        <row r="10">
          <cell r="A10">
            <v>20000003</v>
          </cell>
          <cell r="B10" t="str">
            <v>PLACA DE IDENTIFICAÇÃO DA OBRA FORNECIMENTO E COLOCAÇÃO</v>
          </cell>
          <cell r="C10" t="str">
            <v>M2</v>
          </cell>
          <cell r="D10">
            <v>45.4</v>
          </cell>
        </row>
        <row r="11">
          <cell r="A11">
            <v>20000004</v>
          </cell>
          <cell r="B11" t="str">
            <v>PLACA DE SINALIZAÇÃO E ADVERTÊNCIA, CONFECÇÃO, TRANSPORTE E INSTALAÇÃO, EM MADEIRA COMPENSADA 8 A 10MM DE ESPESSURA E DIMENSÕES (1X1,50) M2 INCLUINDO REMOÇÃO PARA OUTRO LOCAL DA OBRA</v>
          </cell>
          <cell r="C11" t="str">
            <v>UN</v>
          </cell>
          <cell r="D11">
            <v>93.54</v>
          </cell>
        </row>
        <row r="12">
          <cell r="A12">
            <v>20000005</v>
          </cell>
          <cell r="B12" t="str">
            <v>CERCA DE SINALIZAÇÃO NOTURNA EM TABUAS INCLUINDO CONFECÇÃO, TRANSPORTE, INSTALAÇÃO COM SUPORTE METALICO, BALDE E BASE DE CONCRETO</v>
          </cell>
          <cell r="C12" t="str">
            <v>M</v>
          </cell>
          <cell r="D12">
            <v>9.11</v>
          </cell>
        </row>
        <row r="13">
          <cell r="A13">
            <v>20000006</v>
          </cell>
          <cell r="B13" t="str">
            <v>LOCAÇÃO TOPOGRÁFICA DO EIXO DA ESTRADA</v>
          </cell>
          <cell r="C13" t="str">
            <v>KM</v>
          </cell>
          <cell r="D13">
            <v>126.16</v>
          </cell>
        </row>
        <row r="14">
          <cell r="A14">
            <v>20000007</v>
          </cell>
          <cell r="B14" t="str">
            <v xml:space="preserve">ESCAVAÇÃO E TRANSPORTE C/ LÂMINA DT &lt; 30M - 1A CATEGORIA </v>
          </cell>
          <cell r="C14" t="str">
            <v>M3</v>
          </cell>
          <cell r="D14">
            <v>2.17</v>
          </cell>
        </row>
        <row r="15">
          <cell r="A15">
            <v>20000008</v>
          </cell>
          <cell r="B15" t="str">
            <v xml:space="preserve">CORTE EM MATERIAL DE 1ª CATEGORIA </v>
          </cell>
          <cell r="C15" t="str">
            <v>M3</v>
          </cell>
          <cell r="D15">
            <v>1.24</v>
          </cell>
        </row>
        <row r="16">
          <cell r="A16">
            <v>20000009</v>
          </cell>
          <cell r="B16" t="str">
            <v>ATERRO COMPACTADO COM FORNECIMENTO MATERIAL DE EMPRÉSTIMO</v>
          </cell>
          <cell r="C16" t="str">
            <v>M3</v>
          </cell>
          <cell r="D16">
            <v>6.23</v>
          </cell>
        </row>
        <row r="17">
          <cell r="A17">
            <v>20000010</v>
          </cell>
          <cell r="B17" t="str">
            <v xml:space="preserve">CARGA E DESCARGA DE SOLO </v>
          </cell>
          <cell r="C17" t="str">
            <v>M3</v>
          </cell>
          <cell r="D17">
            <v>2.12</v>
          </cell>
        </row>
        <row r="18">
          <cell r="A18">
            <v>20000011</v>
          </cell>
          <cell r="B18" t="str">
            <v>TRANSPORTE DE SOLO PARA BOTA-FORA</v>
          </cell>
          <cell r="C18" t="str">
            <v>M3.KM</v>
          </cell>
          <cell r="D18">
            <v>1.06</v>
          </cell>
        </row>
        <row r="19">
          <cell r="A19">
            <v>20000012</v>
          </cell>
          <cell r="B19" t="str">
            <v>ESPALHAMENTO DE SOLO EM BOTA FORA</v>
          </cell>
          <cell r="C19" t="str">
            <v>M3</v>
          </cell>
          <cell r="D19">
            <v>0.39</v>
          </cell>
        </row>
        <row r="20">
          <cell r="A20">
            <v>20000013</v>
          </cell>
          <cell r="B20" t="str">
            <v>DESMONTE DE ROCHA</v>
          </cell>
          <cell r="C20" t="str">
            <v>M3</v>
          </cell>
          <cell r="D20">
            <v>37.28</v>
          </cell>
        </row>
        <row r="21">
          <cell r="A21">
            <v>20000014</v>
          </cell>
          <cell r="B21" t="str">
            <v>CARGA E DESCARGA DE ROCHA</v>
          </cell>
          <cell r="C21" t="str">
            <v>M3</v>
          </cell>
          <cell r="D21">
            <v>2.61</v>
          </cell>
        </row>
        <row r="22">
          <cell r="A22">
            <v>20000015</v>
          </cell>
          <cell r="B22" t="str">
            <v>TRANSPORTE DE ROCHA</v>
          </cell>
          <cell r="C22" t="str">
            <v>M3.KM</v>
          </cell>
          <cell r="D22">
            <v>1.25</v>
          </cell>
        </row>
        <row r="23">
          <cell r="A23">
            <v>20000016</v>
          </cell>
          <cell r="B23" t="str">
            <v>ESPALHAMENTO DE ROCHA EM BOTA-FORA</v>
          </cell>
          <cell r="C23" t="str">
            <v>M3</v>
          </cell>
          <cell r="D23">
            <v>0.9</v>
          </cell>
        </row>
        <row r="24">
          <cell r="A24">
            <v>20000017</v>
          </cell>
          <cell r="B24" t="str">
            <v>ESCAVACAO EM JAZIDA DE CASCALHO PARA REVESTIMENTO PRIMARIO</v>
          </cell>
          <cell r="C24" t="str">
            <v>M3</v>
          </cell>
          <cell r="D24">
            <v>2.35</v>
          </cell>
        </row>
        <row r="25">
          <cell r="A25">
            <v>20000018</v>
          </cell>
          <cell r="B25" t="str">
            <v>CARGA E DESCARGA DE SOLO-CASCALHO</v>
          </cell>
          <cell r="C25" t="str">
            <v>M3</v>
          </cell>
          <cell r="D25">
            <v>2.37</v>
          </cell>
        </row>
        <row r="26">
          <cell r="A26">
            <v>20000019</v>
          </cell>
          <cell r="B26" t="str">
            <v>TRANSPORTE DE CASCALHO</v>
          </cell>
          <cell r="C26" t="str">
            <v>M3.KM</v>
          </cell>
          <cell r="D26">
            <v>1.06</v>
          </cell>
        </row>
        <row r="27">
          <cell r="A27">
            <v>20000020</v>
          </cell>
          <cell r="B27" t="str">
            <v>VALETA TRAPEZOIDAL ESCAVADA S/ REVESTIMENTO-CRISTA DE CORTE</v>
          </cell>
          <cell r="C27" t="str">
            <v>M3</v>
          </cell>
          <cell r="D27">
            <v>13.8</v>
          </cell>
        </row>
        <row r="28">
          <cell r="A28">
            <v>20000021</v>
          </cell>
          <cell r="B28" t="str">
            <v>SARJETA TRIANGULAR ESCAVADA S/ REVESTIMENTO-PÉ DE CORTE</v>
          </cell>
          <cell r="C28" t="str">
            <v>M3</v>
          </cell>
          <cell r="D28">
            <v>13.8</v>
          </cell>
        </row>
        <row r="29">
          <cell r="A29">
            <v>20000022</v>
          </cell>
          <cell r="B29" t="str">
            <v>REVESTIMENTO DE SARJETA, VALETA OU DESCIDA D'ÁGUA EM CONCRETO SIMPLES</v>
          </cell>
          <cell r="C29" t="str">
            <v>M3</v>
          </cell>
          <cell r="D29">
            <v>172.02</v>
          </cell>
        </row>
        <row r="30">
          <cell r="A30">
            <v>20000023</v>
          </cell>
          <cell r="B30" t="str">
            <v>REVESTIMENTO VEGETAL COM GRAMA EM LEIVAS</v>
          </cell>
          <cell r="C30" t="str">
            <v>M2</v>
          </cell>
          <cell r="D30">
            <v>9.8000000000000007</v>
          </cell>
        </row>
        <row r="31">
          <cell r="A31">
            <v>20000024</v>
          </cell>
          <cell r="B31" t="str">
            <v>REGULARIZAÇÃO DE SUB-LEITO</v>
          </cell>
          <cell r="C31" t="str">
            <v>M²</v>
          </cell>
          <cell r="D31">
            <v>0.2</v>
          </cell>
        </row>
        <row r="32">
          <cell r="A32">
            <v>20000025</v>
          </cell>
          <cell r="B32" t="str">
            <v>EXECUÇÃO DE REVESTIMENTO PRIMÁRIO-ESPALHAMENTO, COM FORMAÇÃO DO GREIDE E COMPACTAÇÃO</v>
          </cell>
          <cell r="C32" t="str">
            <v>M3</v>
          </cell>
          <cell r="D32">
            <v>11.67</v>
          </cell>
        </row>
        <row r="33">
          <cell r="A33">
            <v>20000026</v>
          </cell>
          <cell r="B33" t="str">
            <v xml:space="preserve">BUEIRO TUBULAR SIMPLES EM CONCRETO ARMADO CA-2, INCLUSIVE BERÇO EM CONCRETO CICLÓPICO  D - 0,60M </v>
          </cell>
          <cell r="C33" t="str">
            <v>M</v>
          </cell>
          <cell r="D33">
            <v>121.82</v>
          </cell>
        </row>
        <row r="34">
          <cell r="A34">
            <v>20000027</v>
          </cell>
          <cell r="B34" t="str">
            <v>BUEIRO TUBULAR SIMPLES EM CONCRETO ARMADO CA-2, INCLUSIVE BERÇO EM CONCRETO CICLÓPICO  D - 0,80M</v>
          </cell>
          <cell r="C34" t="str">
            <v>M</v>
          </cell>
          <cell r="D34">
            <v>198.38</v>
          </cell>
        </row>
        <row r="35">
          <cell r="A35">
            <v>20000028</v>
          </cell>
          <cell r="B35" t="str">
            <v>BUEIRO TUBULAR SIMPLES EM CONCRETO ARMADO CA-2, INCLUSIVE BERÇO EM CONCRETO CICLÓPICO  D - 1,00M</v>
          </cell>
          <cell r="C35" t="str">
            <v>M</v>
          </cell>
          <cell r="D35">
            <v>256.74</v>
          </cell>
        </row>
        <row r="36">
          <cell r="A36">
            <v>20000029</v>
          </cell>
          <cell r="B36" t="str">
            <v>BUEIRO TUBULAR SIMPLES EM CONCRETO ARMADO CA-2, INCLUSIVE BERÇO EM CONCRETO CICLÓPICO  D - 1,20M</v>
          </cell>
          <cell r="C36" t="str">
            <v>M</v>
          </cell>
          <cell r="D36">
            <v>386.73</v>
          </cell>
        </row>
        <row r="37">
          <cell r="A37">
            <v>20000030</v>
          </cell>
          <cell r="B37" t="str">
            <v>BUEIRO TUBULAR DUPLO EM CONCRETO ARMADO CA-2, INCLUSIVE BERÇO EM CONCRETO CICLÓPICO  D - 1,00M</v>
          </cell>
          <cell r="C37" t="str">
            <v>M</v>
          </cell>
          <cell r="D37">
            <v>487.11</v>
          </cell>
        </row>
        <row r="38">
          <cell r="A38">
            <v>20000031</v>
          </cell>
          <cell r="B38" t="str">
            <v>BUEIRO TUBULAR DUPLO EM CONCRETO ARMADO CA-2, INCLUSIVE BERÇO EM CONCRETO CICLÓPICO  D - 1,20M</v>
          </cell>
          <cell r="C38" t="str">
            <v>M</v>
          </cell>
          <cell r="D38">
            <v>747.55</v>
          </cell>
        </row>
        <row r="39">
          <cell r="A39">
            <v>20000032</v>
          </cell>
          <cell r="B39" t="str">
            <v>BOCA DE BUEIRO SIMPLES EM CONCRETO CICLÓPICO, TESTADA, ALAS, CALÇADA E REGULARIZAÇÃO DO TERRENO D -0,60M</v>
          </cell>
          <cell r="C39" t="str">
            <v>UN</v>
          </cell>
          <cell r="D39">
            <v>334.31</v>
          </cell>
        </row>
        <row r="40">
          <cell r="A40">
            <v>20000033</v>
          </cell>
          <cell r="B40" t="str">
            <v>BOCA DE BUEIRO SIMPLES EM CONCRETO CICLÓPICO, TESTADA, ALAS, CALÇADA E REGULARIZAÇÃO DO TERRENO D - 0,80M</v>
          </cell>
          <cell r="C40" t="str">
            <v>UN</v>
          </cell>
          <cell r="D40">
            <v>602.70000000000005</v>
          </cell>
        </row>
        <row r="41">
          <cell r="A41">
            <v>20000034</v>
          </cell>
          <cell r="B41" t="str">
            <v>BOCA DE BUEIRO SIMPLES EM CONCRETO CICLÓPICO, TESTADA, ALAS, CALÇADA E REGULARIZAÇÃO DO TERRENO D - 1,00M</v>
          </cell>
          <cell r="C41" t="str">
            <v>UN</v>
          </cell>
          <cell r="D41">
            <v>947.62</v>
          </cell>
        </row>
        <row r="42">
          <cell r="A42">
            <v>20000035</v>
          </cell>
          <cell r="B42" t="str">
            <v>BOCA DE BUEIRO SIMPLES EM CONCRETO CICLÓPICO, TESTADA, ALAS, CALÇADA E REGULARIZAÇÃO DO TERRENO D - 1,20M</v>
          </cell>
          <cell r="C42" t="str">
            <v>UN</v>
          </cell>
          <cell r="D42">
            <v>1242.3599999999999</v>
          </cell>
        </row>
        <row r="43">
          <cell r="A43">
            <v>20000036</v>
          </cell>
          <cell r="B43" t="str">
            <v>BOCA DE BUEIRO DUPLA EM CONCRETO CICLÓPICO, TESTADA, ALAS, CALÇADA E REGULARIZAÇÃO DO TERRENO D - 1,00M</v>
          </cell>
          <cell r="C43" t="str">
            <v>UN</v>
          </cell>
          <cell r="D43">
            <v>1200.3</v>
          </cell>
        </row>
        <row r="44">
          <cell r="A44">
            <v>20000037</v>
          </cell>
          <cell r="B44" t="str">
            <v>BOCA DE BUEIRO DUPLA EM CONCRETO CICLÓPICO, TESTADA, ALAS, CALÇADA E REGULARIZAÇÃO DO TERRENO D - 1,20M</v>
          </cell>
          <cell r="C44" t="str">
            <v>UN</v>
          </cell>
          <cell r="D44">
            <v>1742.25</v>
          </cell>
        </row>
        <row r="45">
          <cell r="A45">
            <v>20000038</v>
          </cell>
          <cell r="B45" t="str">
            <v xml:space="preserve">CONCRETO ARMADO PARA BLOCO DE APOIO E DE ANCORAGEM, INCLUSIVE FORMA, AÇO E ESCORAMENTO </v>
          </cell>
          <cell r="C45" t="str">
            <v>M3</v>
          </cell>
          <cell r="D45">
            <v>537.26</v>
          </cell>
        </row>
        <row r="46">
          <cell r="A46">
            <v>20000039</v>
          </cell>
          <cell r="B46" t="str">
            <v xml:space="preserve">CAIXA PARA VENTOSA OU DESCARGA NAS DIMENSÕES DE PROJETO INCLUSIVE REVESTIMENTOS ENTERNOS E EXTERNOS, FUNDO EM CONCRETO FCK= 15 MPA E TAMPA EM CONCRETO ARMADO </v>
          </cell>
          <cell r="C46" t="str">
            <v>UN</v>
          </cell>
          <cell r="D46">
            <v>534.61</v>
          </cell>
        </row>
        <row r="47">
          <cell r="A47">
            <v>20000040</v>
          </cell>
          <cell r="B47" t="str">
            <v xml:space="preserve">EXECUÇÃO DE TRAVESSIA SOB ESTRADA DE FERRO TIPO TUNNEL LINER EM BUEIRO ARMCO OU SIMILAR DN 2,00M </v>
          </cell>
          <cell r="C47" t="str">
            <v>M</v>
          </cell>
          <cell r="D47">
            <v>2857.5</v>
          </cell>
        </row>
        <row r="48">
          <cell r="A48">
            <v>20000041</v>
          </cell>
          <cell r="B48" t="str">
            <v>ESCAVAÇÃO MECANIZADA DE VALAS EM SOLO DE QUALQUER NATUREZA, EXCETO ROCHA EM PROFUNDIDADE DE 0 A 6,00M</v>
          </cell>
          <cell r="C48" t="str">
            <v>M3</v>
          </cell>
          <cell r="D48">
            <v>4.7</v>
          </cell>
        </row>
        <row r="49">
          <cell r="A49">
            <v>20000042</v>
          </cell>
          <cell r="B49" t="str">
            <v>ESCAVAÇÃO MANUAL DE VALAS EM SOLO DE QUALQUER NATUREZA, EXCETO ROCHA EM PROFUNDIDADE DE 0 A 6,00M</v>
          </cell>
          <cell r="C49" t="str">
            <v>M3</v>
          </cell>
          <cell r="D49">
            <v>13.34</v>
          </cell>
        </row>
        <row r="50">
          <cell r="A50">
            <v>20000043</v>
          </cell>
          <cell r="B50" t="str">
            <v>LASTRO DE AREIA: FORNECIMENTO, ESPALHAMENTO E ADENSAMENTO</v>
          </cell>
          <cell r="C50" t="str">
            <v>M3</v>
          </cell>
          <cell r="D50">
            <v>16.79</v>
          </cell>
        </row>
        <row r="51">
          <cell r="A51">
            <v>20000044</v>
          </cell>
          <cell r="B51" t="str">
            <v>ESCAVAÇÃO DE SOLO EM JAZIDA COM TRATOR</v>
          </cell>
          <cell r="C51" t="str">
            <v>M3</v>
          </cell>
          <cell r="D51">
            <v>2.17</v>
          </cell>
        </row>
        <row r="52">
          <cell r="A52">
            <v>20000045</v>
          </cell>
          <cell r="B52" t="str">
            <v>ESCAVAÇÃO E CARGA EM LODO</v>
          </cell>
          <cell r="C52" t="str">
            <v>M3</v>
          </cell>
          <cell r="D52">
            <v>4.62</v>
          </cell>
        </row>
        <row r="53">
          <cell r="A53">
            <v>20000046</v>
          </cell>
          <cell r="B53" t="str">
            <v xml:space="preserve">ATERRO COM AREIA: FORNECIMENTO, ESPALHAMENTO E ADENSAMENTO </v>
          </cell>
          <cell r="C53" t="str">
            <v>M3</v>
          </cell>
          <cell r="D53">
            <v>16.79</v>
          </cell>
        </row>
        <row r="54">
          <cell r="A54">
            <v>20000047</v>
          </cell>
          <cell r="B54" t="str">
            <v>ESCAVAÇÃO MECANICA EM VALA DE ROCHA COM UTILIZAÇÃO DE EXPLOSIVOS, PERFURATRIZ PNEUMATICA, CARGA E TRANSPORTE ATÉ 30M</v>
          </cell>
          <cell r="C54" t="str">
            <v>M3</v>
          </cell>
          <cell r="D54">
            <v>37.28</v>
          </cell>
        </row>
        <row r="55">
          <cell r="A55">
            <v>20000048</v>
          </cell>
          <cell r="B55" t="str">
            <v>ESCAVAÇÃO DE VALA EM ROCHA A FRIO, INCLUINDO REGULARIZAÇÃO, CARGA E TRANSPORTE ATÉ 30M</v>
          </cell>
          <cell r="C55" t="str">
            <v>M3</v>
          </cell>
          <cell r="D55">
            <v>49.81</v>
          </cell>
        </row>
        <row r="56">
          <cell r="A56">
            <v>20000049</v>
          </cell>
          <cell r="B56" t="str">
            <v>ESCORAMENTO COM ESTACA PRANCHA DE AÇO 1/4"</v>
          </cell>
          <cell r="C56" t="str">
            <v>M2</v>
          </cell>
          <cell r="D56">
            <v>42.73</v>
          </cell>
        </row>
        <row r="57">
          <cell r="A57">
            <v>20000050</v>
          </cell>
          <cell r="B57" t="str">
            <v>ESCORAMENTO CONTINUO DE MADEIRA</v>
          </cell>
          <cell r="C57" t="str">
            <v>M2</v>
          </cell>
          <cell r="D57">
            <v>13.61</v>
          </cell>
        </row>
        <row r="58">
          <cell r="A58">
            <v>20000051</v>
          </cell>
          <cell r="B58" t="str">
            <v>ESCORAMENTO DESCONTINUO DE MADEIRA</v>
          </cell>
          <cell r="C58" t="str">
            <v>M2</v>
          </cell>
          <cell r="D58">
            <v>10.34</v>
          </cell>
        </row>
        <row r="59">
          <cell r="A59">
            <v>20000052</v>
          </cell>
          <cell r="B59" t="str">
            <v>COMPACTAÇÃO MECANICA DE REATERRO DE VALA COM LANÇAMENTO, ESPALHAMENTO MANUAL EM CAMADAS DE 0,15M COM CONTROLE DE GRAU DE COMPACTAÇÃO &gt; 95% DE PROCTOR NORMAL</v>
          </cell>
          <cell r="C59" t="str">
            <v>M3</v>
          </cell>
          <cell r="D59">
            <v>5.94</v>
          </cell>
        </row>
        <row r="60">
          <cell r="A60">
            <v>20000053</v>
          </cell>
          <cell r="B60" t="str">
            <v>CARGA E DESCARGA-SOLO</v>
          </cell>
          <cell r="C60" t="str">
            <v>M³</v>
          </cell>
          <cell r="D60">
            <v>2.12</v>
          </cell>
        </row>
        <row r="61">
          <cell r="A61">
            <v>20000054</v>
          </cell>
          <cell r="B61" t="str">
            <v>CARGA E DESCARGA - ROCHA</v>
          </cell>
          <cell r="C61" t="str">
            <v>M4</v>
          </cell>
          <cell r="D61">
            <v>2.61</v>
          </cell>
        </row>
        <row r="62">
          <cell r="A62">
            <v>20000055</v>
          </cell>
          <cell r="B62" t="str">
            <v>TRANSPORTE DE MATERIAL ESCAVADO-SOLO</v>
          </cell>
          <cell r="C62" t="str">
            <v>M³.KM</v>
          </cell>
          <cell r="D62">
            <v>1.06</v>
          </cell>
        </row>
        <row r="63">
          <cell r="A63">
            <v>20000056</v>
          </cell>
          <cell r="B63" t="str">
            <v>TRANSPORTE DE MATERIAL ESCAVADO - ROCHA</v>
          </cell>
          <cell r="C63" t="str">
            <v>M3.KM</v>
          </cell>
          <cell r="D63">
            <v>1.25</v>
          </cell>
        </row>
        <row r="64">
          <cell r="A64">
            <v>20000057</v>
          </cell>
          <cell r="B64" t="str">
            <v xml:space="preserve">TRANSPORTE E DESCARGA DE MATERIAL ESCAVADO - LODO </v>
          </cell>
          <cell r="C64" t="str">
            <v>M3.KM</v>
          </cell>
          <cell r="D64">
            <v>1.27</v>
          </cell>
        </row>
        <row r="65">
          <cell r="A65">
            <v>20000058</v>
          </cell>
          <cell r="B65" t="str">
            <v>ESPALHAMENTO DE SOLO EM BOTA-FORA</v>
          </cell>
          <cell r="C65" t="str">
            <v>M3</v>
          </cell>
          <cell r="D65">
            <v>0.39</v>
          </cell>
        </row>
        <row r="66">
          <cell r="A66">
            <v>20000059</v>
          </cell>
          <cell r="B66" t="str">
            <v>ESPALHAMENTO DE ROCHA EM BOTA FORA</v>
          </cell>
          <cell r="C66" t="str">
            <v>M3</v>
          </cell>
          <cell r="D66">
            <v>0.9</v>
          </cell>
        </row>
        <row r="67">
          <cell r="A67">
            <v>20000060</v>
          </cell>
          <cell r="B67" t="str">
            <v xml:space="preserve">ASSENTAMENTO DE TUBULAÇÃO EXECUTADA EM TRECHO ENTERRADO CHAPAS SOLDADAS DE AÇO CARBONO DN 900 COM PROTEÇÃO CONTRA CORROSÃO, ATRAVÉS DE PINTURA INTERNA COM ESMALTE DE ALCATRÃO E EXTERNAMENTE COM PINTURA DE ESMALTE DE ALCATRÃO USANDO-SE LÃ DE VIDRO OU JUTA </v>
          </cell>
          <cell r="C67" t="str">
            <v>M</v>
          </cell>
          <cell r="D67">
            <v>68.3</v>
          </cell>
        </row>
        <row r="68">
          <cell r="A68">
            <v>20000061</v>
          </cell>
          <cell r="B68" t="str">
            <v>ASSENTAMENTO DE TUBULAÇÃO EXECUTADA EM TRECHO AEREO CHAPAS SOLDADAS DE AÇO CARBONO DN 900, CARGA, DESCARGA, ENFILEIRAMENTO E TRANSPORTE DO LOCAL DE ESTOCAGEM ATÉ O PONTO DE APLICAÇÃO</v>
          </cell>
          <cell r="C68" t="str">
            <v>M</v>
          </cell>
          <cell r="D68">
            <v>88.75</v>
          </cell>
        </row>
        <row r="69">
          <cell r="A69">
            <v>20000062</v>
          </cell>
          <cell r="B69" t="str">
            <v xml:space="preserve">PROTEÇÃO INTERNA CONTRA CORROSÃO, ATRAVÉS DE PINTURA INTERNA COM ESMALTE DE ALCATRÃO USANDO-SE LÃ DE VIDRO OU JUTA COMO ELEMENTO DE ARMADURA PARA O REVESTIMENTO BETUMINOSO </v>
          </cell>
          <cell r="C69" t="str">
            <v>M²</v>
          </cell>
          <cell r="D69">
            <v>20</v>
          </cell>
        </row>
        <row r="70">
          <cell r="A70">
            <v>20000063</v>
          </cell>
          <cell r="B70" t="str">
            <v xml:space="preserve">PROTEÇÃO EXTERNA CONTRA CORROSÃO, ATRAVÉS DE PINTURA INTERNA COM ESMALTE DE ALCATRÃO USANDO-SE LÃ DE VIDRO OU JUTA COMO ELEMENTO DE ARMADURA PARA O REVESTIMENTO BETUMINOSO </v>
          </cell>
          <cell r="C70" t="str">
            <v>M²</v>
          </cell>
          <cell r="D70">
            <v>30</v>
          </cell>
        </row>
        <row r="71">
          <cell r="A71">
            <v>20000064</v>
          </cell>
          <cell r="B71" t="str">
            <v xml:space="preserve">FORNECIMENTO E MONTAGENS DE JUNTA DRESSER DN 900MM </v>
          </cell>
          <cell r="C71" t="str">
            <v xml:space="preserve">CJ </v>
          </cell>
          <cell r="D71">
            <v>3499.67</v>
          </cell>
        </row>
        <row r="72">
          <cell r="A72">
            <v>20000065</v>
          </cell>
          <cell r="B72" t="str">
            <v xml:space="preserve">EXECUÇÃO DE SERVIÇOS DE PROTEÇÃO CATODICA </v>
          </cell>
          <cell r="C72" t="str">
            <v>KM</v>
          </cell>
          <cell r="D72">
            <v>2180</v>
          </cell>
        </row>
        <row r="73">
          <cell r="A73">
            <v>20000066</v>
          </cell>
          <cell r="B73" t="str">
            <v>CORTE EM MATERIAL DE 1ª CATEGORIA X 2,51</v>
          </cell>
          <cell r="C73" t="str">
            <v>M3</v>
          </cell>
          <cell r="D73">
            <v>1.24</v>
          </cell>
        </row>
        <row r="74">
          <cell r="A74">
            <v>20000067</v>
          </cell>
          <cell r="B74" t="str">
            <v>ESCAVAÇÃO E TRANSPORTE C/ LÂMINA DT &lt; 30M - 1A CATEGORIA X 1,72</v>
          </cell>
          <cell r="C74" t="str">
            <v>M3</v>
          </cell>
          <cell r="D74">
            <v>2.17</v>
          </cell>
        </row>
        <row r="75">
          <cell r="A75">
            <v>20000068</v>
          </cell>
          <cell r="B75" t="str">
            <v xml:space="preserve">REVESTIMENTO C/ CASCALHO </v>
          </cell>
          <cell r="C75" t="str">
            <v>M³</v>
          </cell>
          <cell r="D75">
            <v>11.67</v>
          </cell>
        </row>
        <row r="76">
          <cell r="A76">
            <v>20000069</v>
          </cell>
          <cell r="B76" t="str">
            <v>DESMONTE EM TERRA COMPACTADA (1ª CATEGORIA) UTILIZANDO EQUIPAMENTO ADEQUADO, INCLUINDO TRANSPORTE MECANICO ATÉ 30 M</v>
          </cell>
          <cell r="C76" t="str">
            <v>M³</v>
          </cell>
          <cell r="D76">
            <v>2.17</v>
          </cell>
        </row>
        <row r="77">
          <cell r="A77">
            <v>20000070</v>
          </cell>
          <cell r="B77" t="str">
            <v>DESMONTE EM ROCHA BRANDA OU ROCHA EM DECOMPOSIÇÃO (3ª CATEGORIA) UTILIZANDO EXPLOSIVOS E PERFURATRIZ PNEUMÁTICA, INCLUINDO TRANSPORTE ATÉ 30 M</v>
          </cell>
          <cell r="C77" t="str">
            <v>M³</v>
          </cell>
          <cell r="D77">
            <v>37.28</v>
          </cell>
        </row>
        <row r="78">
          <cell r="A78">
            <v>20000071</v>
          </cell>
          <cell r="B78" t="str">
            <v>ESGOTAMENTO COM CONJUNTO MOTO BOMBA</v>
          </cell>
          <cell r="C78" t="str">
            <v>H</v>
          </cell>
          <cell r="D78">
            <v>2.13</v>
          </cell>
        </row>
        <row r="79">
          <cell r="A79">
            <v>20000072</v>
          </cell>
          <cell r="B79" t="str">
            <v xml:space="preserve">ESCORAMENTO CONTINUO </v>
          </cell>
          <cell r="C79" t="str">
            <v>M²</v>
          </cell>
          <cell r="D79">
            <v>13.61</v>
          </cell>
        </row>
        <row r="80">
          <cell r="A80">
            <v>20000073</v>
          </cell>
          <cell r="B80" t="str">
            <v>ATERRO/REATERRO DE ÁREA COMPACTADO COM PLACAS COMPACTADORA COM CONTROLE DO GRAU DE COMPACTAÇÃO</v>
          </cell>
          <cell r="C80" t="str">
            <v>M3</v>
          </cell>
          <cell r="D80">
            <v>5.94</v>
          </cell>
        </row>
        <row r="81">
          <cell r="A81">
            <v>20000074</v>
          </cell>
          <cell r="B81" t="str">
            <v>LASTRO DE CONCRETO NÃO ESTRUTURAL CONSUMO MÍNIMO DE 150 KG/M3, PREPARO E LANÇAMENTO</v>
          </cell>
          <cell r="C81" t="str">
            <v>M3</v>
          </cell>
          <cell r="D81">
            <v>144.52000000000001</v>
          </cell>
        </row>
        <row r="82">
          <cell r="A82">
            <v>20000075</v>
          </cell>
          <cell r="B82" t="str">
            <v>FORMA PLANA EM TÁBUA COMUM PARA FUNDAÇÃO</v>
          </cell>
          <cell r="C82" t="str">
            <v>M²</v>
          </cell>
          <cell r="D82">
            <v>19.89</v>
          </cell>
        </row>
        <row r="83">
          <cell r="A83">
            <v>20000076</v>
          </cell>
          <cell r="B83" t="str">
            <v>CONCRETO ESTRUTURAL, FCK = 250 KG/CM², PREPARO E LANÇAMENTO</v>
          </cell>
          <cell r="C83" t="str">
            <v>M³</v>
          </cell>
          <cell r="D83">
            <v>209.37</v>
          </cell>
        </row>
        <row r="84">
          <cell r="A84">
            <v>20000077</v>
          </cell>
          <cell r="B84" t="str">
            <v>FORMA PLANA EM CHAPA COMPENSADA PLASTIFICADA, ESTRUTURAL, E = 12 MM</v>
          </cell>
          <cell r="C84" t="str">
            <v>M²</v>
          </cell>
          <cell r="D84">
            <v>27.84</v>
          </cell>
        </row>
        <row r="85">
          <cell r="A85">
            <v>20000078</v>
          </cell>
          <cell r="B85" t="str">
            <v>CIMBRAMENTO</v>
          </cell>
          <cell r="C85" t="str">
            <v>M³</v>
          </cell>
          <cell r="D85">
            <v>11.35</v>
          </cell>
        </row>
        <row r="86">
          <cell r="A86">
            <v>20000079</v>
          </cell>
          <cell r="B86" t="str">
            <v>AÇO CA-50 (A OU B)</v>
          </cell>
          <cell r="C86" t="str">
            <v>KG</v>
          </cell>
          <cell r="D86">
            <v>2.29</v>
          </cell>
        </row>
        <row r="87">
          <cell r="A87">
            <v>20000080</v>
          </cell>
          <cell r="B87" t="str">
            <v>APOIOS MÓVEIS EM CHAPA DE AÇO E BORRACHA DE NEOPRENE</v>
          </cell>
          <cell r="C87" t="str">
            <v>M³</v>
          </cell>
          <cell r="D87">
            <v>138</v>
          </cell>
        </row>
        <row r="88">
          <cell r="A88">
            <v>20000081</v>
          </cell>
          <cell r="B88" t="str">
            <v xml:space="preserve">GUARDACORPO EM TUBOS DE 11/2" PINTADO COM BASE ANTICORROSIVA E PINTURA A ÓLEO EM DUAS DEMÃOS </v>
          </cell>
          <cell r="C88" t="str">
            <v>M</v>
          </cell>
          <cell r="D88">
            <v>39.22</v>
          </cell>
        </row>
        <row r="89">
          <cell r="A89">
            <v>20000082</v>
          </cell>
          <cell r="B89" t="str">
            <v xml:space="preserve">FORNECIMENTO E CRAVAÇÃO DE CAMISA METÁLICA E DEMAIS SERVIÇOS NECESSÁRIOS </v>
          </cell>
          <cell r="C89" t="str">
            <v>M</v>
          </cell>
          <cell r="D89">
            <v>650.94000000000005</v>
          </cell>
        </row>
        <row r="90">
          <cell r="A90">
            <v>20000083</v>
          </cell>
          <cell r="B90" t="str">
            <v xml:space="preserve">EXECUÇÃO DE ALVENARIA DE PEDRA PARA BUEIRO COM FORNECIMENTO DE MÃO DE OBRA, MATERIAIS E TRANSPORTE CONFORME PROJETO </v>
          </cell>
          <cell r="C90" t="str">
            <v>M3</v>
          </cell>
          <cell r="D90">
            <v>111.77</v>
          </cell>
        </row>
        <row r="91">
          <cell r="A91">
            <v>20000084</v>
          </cell>
          <cell r="B91" t="str">
            <v xml:space="preserve">LASTRO DE CONCRETO NÃO ESTRUTURAL PARA BLOCOS DE APOIO E DE ANCORAGEM </v>
          </cell>
          <cell r="C91" t="str">
            <v>M3</v>
          </cell>
          <cell r="D91">
            <v>144.52000000000001</v>
          </cell>
        </row>
        <row r="92">
          <cell r="A92">
            <v>20000085</v>
          </cell>
          <cell r="B92" t="str">
            <v xml:space="preserve">FORMA PLANA EM TABUA COMUM PARA BLOCOS DE APOIO E DE ANCORAGEM </v>
          </cell>
          <cell r="C92" t="str">
            <v>M2</v>
          </cell>
          <cell r="D92">
            <v>19.89</v>
          </cell>
        </row>
        <row r="93">
          <cell r="A93">
            <v>20000086</v>
          </cell>
          <cell r="B93" t="str">
            <v>EXECUÇÃO DE TRAVESSIA SOB ESTRADA DE RODAGEM TIPO TUNNEL LINER EM BUEIRO ARMICO OU SIMILAR DN 2,00M</v>
          </cell>
          <cell r="C93" t="str">
            <v>M</v>
          </cell>
          <cell r="D93">
            <v>2048.1999999999998</v>
          </cell>
        </row>
        <row r="94">
          <cell r="A94">
            <v>20000087</v>
          </cell>
          <cell r="B94" t="str">
            <v>ASSENTAMENTO DE TUBULAÇÃO EXECUTADA EM TRECHO ENTERRADO CHAPAS SOLDADAS DE AÇO CARBONO DN 800 COM PROTEÇÃO CONTRA CORROSÃO, ATRAVÉS DE PINTURA INTERNA COM ESMALTE DE ALCATRÃO E EXTERNAMENTE COM PINTURA DE ESMALTE DE ALCATRÃO USANDO-SE LÃ DE VIDRO OU JUNTA</v>
          </cell>
          <cell r="C94" t="str">
            <v>M</v>
          </cell>
          <cell r="D94">
            <v>58.44</v>
          </cell>
        </row>
        <row r="95">
          <cell r="A95">
            <v>20000088</v>
          </cell>
          <cell r="B95" t="str">
            <v>ASSENTAMENTO DE TUBULAÇÃO EXECUTADA EM TRECHO AEREO CHAPAS SOLDADAS DE AÇO CARBONO DN 800, CARGA, DESCARGA, ENFILEIRAMENTO E TRANSPORTE DO LOCAL DE ESTOCAGEM ATÉ O PONTO DE APLICAÇÃO</v>
          </cell>
          <cell r="C95" t="str">
            <v>M</v>
          </cell>
          <cell r="D95">
            <v>75.959999999999994</v>
          </cell>
        </row>
        <row r="96">
          <cell r="A96">
            <v>20000089</v>
          </cell>
          <cell r="B96" t="str">
            <v xml:space="preserve">FORNECIMENTO E MONTAGENS DE JUNTA DRESSER DN 800MM </v>
          </cell>
          <cell r="C96" t="str">
            <v xml:space="preserve">CJ </v>
          </cell>
          <cell r="D96">
            <v>3138.68</v>
          </cell>
        </row>
        <row r="97">
          <cell r="A97">
            <v>20000090</v>
          </cell>
          <cell r="B97" t="str">
            <v>ESCAVAÇÃO MANUAL DE ÁREA EM SOLO DE QUALQUER NATUREZA, EXCETO ROCHA</v>
          </cell>
          <cell r="C97" t="str">
            <v>M3</v>
          </cell>
          <cell r="D97">
            <v>13.34</v>
          </cell>
        </row>
        <row r="98">
          <cell r="A98">
            <v>20000091</v>
          </cell>
          <cell r="B98" t="str">
            <v xml:space="preserve">ESCAVAÇÃO MECANIZADA </v>
          </cell>
          <cell r="C98" t="str">
            <v>M³</v>
          </cell>
          <cell r="D98">
            <v>4.7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onv X contrato"/>
      <sheetName val="conv X contrato (3)"/>
      <sheetName val="conv X contrato_RETRATO"/>
      <sheetName val="conv X contrato_PAISAGEM"/>
      <sheetName val="PCOMP-06-11-2006"/>
      <sheetName val="1 2 3 4 5 6 7"/>
      <sheetName val="conv X contrato (7)"/>
      <sheetName val="conv X contrato (6)"/>
      <sheetName val="conv X contrato (5)"/>
      <sheetName val="PCOMP01"/>
      <sheetName val="RPLAN01"/>
      <sheetName val="conv X contrato (2)"/>
      <sheetName val="COMPOSIÇÕES"/>
      <sheetName val="Plan1 (2)"/>
      <sheetName val="MURICI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Codigo</v>
          </cell>
          <cell r="B1" t="str">
            <v>Descricao</v>
          </cell>
          <cell r="C1" t="str">
            <v>Unidade</v>
          </cell>
        </row>
        <row r="2">
          <cell r="A2" t="str">
            <v>0106201</v>
          </cell>
          <cell r="B2" t="str">
            <v>CERCA PROV C/MR RT TR 2,2M C/9 FIOS AR FAR</v>
          </cell>
          <cell r="C2" t="str">
            <v>M</v>
          </cell>
          <cell r="D2">
            <v>14.73</v>
          </cell>
        </row>
        <row r="3">
          <cell r="A3" t="str">
            <v>0106202</v>
          </cell>
          <cell r="B3" t="str">
            <v>CERCA PROV C/MR RT 2M C/8 FIOS AR FAR</v>
          </cell>
          <cell r="C3" t="str">
            <v>M</v>
          </cell>
          <cell r="D3">
            <v>13.52</v>
          </cell>
        </row>
        <row r="4">
          <cell r="A4" t="str">
            <v>0106203</v>
          </cell>
          <cell r="B4" t="str">
            <v>CERCA PROV C/MR OBL 2M C/8 FIOS AR FAR</v>
          </cell>
          <cell r="C4" t="str">
            <v>M</v>
          </cell>
          <cell r="D4">
            <v>14.89</v>
          </cell>
        </row>
        <row r="5">
          <cell r="A5" t="str">
            <v>0106204</v>
          </cell>
          <cell r="B5" t="str">
            <v>CERCA PROV C/MR RT 2,8M C/12 FIOS AR FAR</v>
          </cell>
          <cell r="C5" t="str">
            <v>M</v>
          </cell>
          <cell r="D5">
            <v>19.010000000000002</v>
          </cell>
        </row>
        <row r="6">
          <cell r="A6" t="str">
            <v>0106205</v>
          </cell>
          <cell r="B6" t="str">
            <v>CERCA PROV C/MR OBL 2,8M C/12 FIOS AR FAR</v>
          </cell>
          <cell r="C6" t="str">
            <v>M</v>
          </cell>
          <cell r="D6">
            <v>21.44</v>
          </cell>
        </row>
        <row r="7">
          <cell r="A7" t="str">
            <v>0106206</v>
          </cell>
          <cell r="B7" t="str">
            <v>Cerca de protecao do canteiro</v>
          </cell>
          <cell r="C7" t="str">
            <v>m</v>
          </cell>
          <cell r="D7">
            <v>14.44</v>
          </cell>
        </row>
        <row r="8">
          <cell r="A8" t="str">
            <v>0106207</v>
          </cell>
          <cell r="B8" t="str">
            <v>CARGA, TRANSPORTE E DESCARGA DE TUBOS E PECAS DE PVC RIGIDO</v>
          </cell>
          <cell r="C8" t="str">
            <v>M</v>
          </cell>
          <cell r="D8">
            <v>0.39</v>
          </cell>
        </row>
        <row r="9">
          <cell r="A9" t="str">
            <v>0106208</v>
          </cell>
          <cell r="B9" t="str">
            <v>CARGA, TRANSPORTE E DESCARGA DE TUBOS E PECAS DE PVC RIGIDO</v>
          </cell>
          <cell r="C9" t="str">
            <v>M</v>
          </cell>
          <cell r="D9">
            <v>0.53</v>
          </cell>
        </row>
        <row r="10">
          <cell r="A10" t="str">
            <v>0106209</v>
          </cell>
          <cell r="B10" t="str">
            <v>CARGA, TRANSPORTE E DESCARGA DE TUBOS E PECAS DE PVC RIGIDO</v>
          </cell>
          <cell r="C10" t="str">
            <v>M</v>
          </cell>
          <cell r="D10">
            <v>0.66</v>
          </cell>
        </row>
        <row r="11">
          <cell r="A11" t="str">
            <v>0106210</v>
          </cell>
          <cell r="B11" t="str">
            <v>CARGA, TRANSPORTE E DESCARGA DE TUBOS E PECAS DE PVC RIGIDO</v>
          </cell>
          <cell r="C11" t="str">
            <v>M</v>
          </cell>
          <cell r="D11">
            <v>0.92</v>
          </cell>
        </row>
        <row r="12">
          <cell r="A12" t="str">
            <v>0106406</v>
          </cell>
          <cell r="B12" t="str">
            <v>Subestacao aerea provisoria 30 KVA</v>
          </cell>
          <cell r="C12" t="str">
            <v>un</v>
          </cell>
          <cell r="D12">
            <v>6542.15</v>
          </cell>
        </row>
        <row r="13">
          <cell r="A13" t="str">
            <v>0106407</v>
          </cell>
          <cell r="B13" t="str">
            <v>Subestacao aerea prov 30 KVA - 1a parte</v>
          </cell>
          <cell r="C13" t="str">
            <v>un</v>
          </cell>
          <cell r="D13">
            <v>3229.96</v>
          </cell>
        </row>
        <row r="14">
          <cell r="A14" t="str">
            <v>0106409</v>
          </cell>
          <cell r="B14" t="str">
            <v>Subestacao aerea prov 30 KVA - 2a parte</v>
          </cell>
          <cell r="C14" t="str">
            <v>un</v>
          </cell>
          <cell r="D14">
            <v>3312.19</v>
          </cell>
        </row>
        <row r="15">
          <cell r="A15" t="str">
            <v>0106410</v>
          </cell>
          <cell r="B15" t="str">
            <v>Subestacao aerea provisoria 75 KVA</v>
          </cell>
          <cell r="C15" t="str">
            <v>un</v>
          </cell>
          <cell r="D15">
            <v>13354.22</v>
          </cell>
        </row>
        <row r="16">
          <cell r="A16" t="str">
            <v>0106411</v>
          </cell>
          <cell r="B16" t="str">
            <v>Subestacao aerea prov 75 KVA - 1a parte</v>
          </cell>
          <cell r="C16" t="str">
            <v>un</v>
          </cell>
          <cell r="D16">
            <v>13197.18</v>
          </cell>
        </row>
        <row r="17">
          <cell r="A17" t="str">
            <v>0106413</v>
          </cell>
          <cell r="B17" t="str">
            <v>Subestacao aerea prov 75 KVA - 2a parte</v>
          </cell>
          <cell r="C17" t="str">
            <v>un</v>
          </cell>
          <cell r="D17">
            <v>7908.67</v>
          </cell>
        </row>
        <row r="18">
          <cell r="A18" t="str">
            <v>0106414</v>
          </cell>
          <cell r="B18" t="str">
            <v>Subestacao aerea provisoria 45 KVA</v>
          </cell>
          <cell r="C18" t="str">
            <v>un</v>
          </cell>
          <cell r="D18">
            <v>7300.49</v>
          </cell>
        </row>
        <row r="19">
          <cell r="A19" t="str">
            <v>0106415</v>
          </cell>
          <cell r="B19" t="str">
            <v>Subestacao aerea prov 45 KVA - 1a parte</v>
          </cell>
          <cell r="C19" t="str">
            <v>un</v>
          </cell>
          <cell r="D19">
            <v>3230.55</v>
          </cell>
        </row>
        <row r="20">
          <cell r="A20" t="str">
            <v>0106416</v>
          </cell>
          <cell r="B20" t="str">
            <v>Subestacao aerea prov 45 KVA - 2a parte</v>
          </cell>
          <cell r="C20" t="str">
            <v>un</v>
          </cell>
          <cell r="D20">
            <v>4069.94</v>
          </cell>
        </row>
        <row r="21">
          <cell r="A21" t="str">
            <v>0106417</v>
          </cell>
          <cell r="B21" t="str">
            <v>Subestacao aerea provisoria 15 KVA</v>
          </cell>
          <cell r="C21" t="str">
            <v>un</v>
          </cell>
          <cell r="D21">
            <v>6042.15</v>
          </cell>
        </row>
        <row r="22">
          <cell r="A22" t="str">
            <v>0106418</v>
          </cell>
          <cell r="B22" t="str">
            <v>Subestacao aerea prov 15 KVA - 1a parte</v>
          </cell>
          <cell r="C22" t="str">
            <v>un</v>
          </cell>
          <cell r="D22">
            <v>3229.96</v>
          </cell>
        </row>
        <row r="23">
          <cell r="A23" t="str">
            <v>0106419</v>
          </cell>
          <cell r="B23" t="str">
            <v>Subestacao aerea prov 15 KVA - 2a parte</v>
          </cell>
          <cell r="C23" t="str">
            <v>un</v>
          </cell>
          <cell r="D23">
            <v>2812.19</v>
          </cell>
        </row>
        <row r="24">
          <cell r="A24" t="str">
            <v>0106420</v>
          </cell>
          <cell r="B24" t="str">
            <v>Subestacao aerea provisoria 75 KVA</v>
          </cell>
          <cell r="C24" t="str">
            <v>un</v>
          </cell>
          <cell r="D24">
            <v>13342.64</v>
          </cell>
        </row>
        <row r="25">
          <cell r="A25" t="str">
            <v>0106502</v>
          </cell>
          <cell r="B25" t="str">
            <v>Passarela de 1,2 m largura c/corrimao</v>
          </cell>
          <cell r="C25" t="str">
            <v>m</v>
          </cell>
          <cell r="D25">
            <v>59.96</v>
          </cell>
        </row>
        <row r="26">
          <cell r="A26" t="str">
            <v>0106701</v>
          </cell>
          <cell r="B26" t="str">
            <v>Sinalizacao de protecao com baldes</v>
          </cell>
          <cell r="C26" t="str">
            <v>m</v>
          </cell>
          <cell r="D26">
            <v>0.87</v>
          </cell>
        </row>
        <row r="27">
          <cell r="A27" t="str">
            <v>0106801</v>
          </cell>
          <cell r="B27" t="str">
            <v>Placas da obra</v>
          </cell>
          <cell r="C27" t="str">
            <v>m2</v>
          </cell>
          <cell r="D27">
            <v>126.02</v>
          </cell>
        </row>
        <row r="28">
          <cell r="A28" t="str">
            <v>0107213</v>
          </cell>
          <cell r="B28" t="str">
            <v>Equipamentos da obra</v>
          </cell>
          <cell r="C28" t="str">
            <v>Mes</v>
          </cell>
          <cell r="D28">
            <v>5728.2</v>
          </cell>
        </row>
        <row r="29">
          <cell r="A29" t="str">
            <v>0107401</v>
          </cell>
          <cell r="B29" t="str">
            <v>Equipamentos de seguranca - EPI'S</v>
          </cell>
          <cell r="C29" t="str">
            <v>Mes</v>
          </cell>
          <cell r="D29">
            <v>3223.28</v>
          </cell>
        </row>
        <row r="30">
          <cell r="A30" t="str">
            <v>0108001</v>
          </cell>
          <cell r="B30" t="str">
            <v>Administracao local da obra</v>
          </cell>
          <cell r="C30" t="str">
            <v>mes</v>
          </cell>
          <cell r="D30">
            <v>20923.78</v>
          </cell>
        </row>
        <row r="31">
          <cell r="A31" t="str">
            <v>0108002</v>
          </cell>
          <cell r="B31" t="str">
            <v>PESSOAL - 1A PARTE</v>
          </cell>
          <cell r="C31" t="str">
            <v>mes</v>
          </cell>
          <cell r="D31">
            <v>19026.61</v>
          </cell>
        </row>
        <row r="32">
          <cell r="A32" t="str">
            <v>0108003</v>
          </cell>
          <cell r="B32" t="str">
            <v>PESSOAL - 2A PARTE</v>
          </cell>
          <cell r="C32" t="str">
            <v>mes</v>
          </cell>
          <cell r="D32">
            <v>1897.17</v>
          </cell>
        </row>
        <row r="33">
          <cell r="A33" t="str">
            <v>0110001</v>
          </cell>
          <cell r="B33" t="str">
            <v>Consumos</v>
          </cell>
          <cell r="C33" t="str">
            <v>Mes</v>
          </cell>
          <cell r="D33">
            <v>9222</v>
          </cell>
        </row>
        <row r="34">
          <cell r="A34" t="str">
            <v>0112406</v>
          </cell>
          <cell r="B34" t="str">
            <v>Retirada de meio fio s/remocao</v>
          </cell>
          <cell r="C34" t="str">
            <v>M</v>
          </cell>
          <cell r="D34">
            <v>1.82</v>
          </cell>
        </row>
        <row r="35">
          <cell r="A35" t="str">
            <v>0112407</v>
          </cell>
          <cell r="B35" t="str">
            <v>Demolicao de asfalto s/remocao</v>
          </cell>
          <cell r="C35" t="str">
            <v>m2</v>
          </cell>
          <cell r="D35">
            <v>4.71</v>
          </cell>
        </row>
        <row r="36">
          <cell r="A36" t="str">
            <v>0200001</v>
          </cell>
          <cell r="B36" t="str">
            <v>Aluguel de Container, tipo escritorio, incl. intal.eletrica</v>
          </cell>
          <cell r="C36" t="str">
            <v>unxm</v>
          </cell>
          <cell r="D36">
            <v>97.25</v>
          </cell>
        </row>
        <row r="37">
          <cell r="A37" t="str">
            <v>0200002</v>
          </cell>
          <cell r="B37" t="str">
            <v>Galpao aberto p/oficina e deposito de canteiro de obras.</v>
          </cell>
          <cell r="C37" t="str">
            <v>m2</v>
          </cell>
          <cell r="D37">
            <v>83.29</v>
          </cell>
        </row>
        <row r="38">
          <cell r="A38" t="str">
            <v>0201002</v>
          </cell>
          <cell r="B38" t="str">
            <v>Destocamento de arvores de porte medio e raizes profundas,s</v>
          </cell>
          <cell r="C38" t="str">
            <v>un</v>
          </cell>
          <cell r="D38">
            <v>31.28</v>
          </cell>
        </row>
        <row r="39">
          <cell r="A39" t="str">
            <v>0204101</v>
          </cell>
          <cell r="B39" t="str">
            <v>Aterro mat areno-argiloso s/apiloamento</v>
          </cell>
          <cell r="C39" t="str">
            <v>m3</v>
          </cell>
          <cell r="D39">
            <v>11.85</v>
          </cell>
        </row>
        <row r="40">
          <cell r="A40" t="str">
            <v>0204102</v>
          </cell>
          <cell r="B40" t="str">
            <v>Aterro mat areno-argiloso c/apiloamento</v>
          </cell>
          <cell r="C40" t="str">
            <v>m3</v>
          </cell>
          <cell r="D40">
            <v>21.2</v>
          </cell>
        </row>
        <row r="41">
          <cell r="A41" t="str">
            <v>0204103</v>
          </cell>
          <cell r="B41" t="str">
            <v>Aterro mat areno-argiloso comp c/sapinho</v>
          </cell>
          <cell r="C41" t="str">
            <v>m3</v>
          </cell>
          <cell r="D41">
            <v>10.65</v>
          </cell>
        </row>
        <row r="42">
          <cell r="A42" t="str">
            <v>0204201</v>
          </cell>
          <cell r="B42" t="str">
            <v>Aterro c/areia espalhada e molhada</v>
          </cell>
          <cell r="C42" t="str">
            <v>m3</v>
          </cell>
          <cell r="D42">
            <v>17.760000000000002</v>
          </cell>
        </row>
        <row r="43">
          <cell r="A43" t="str">
            <v>0204202</v>
          </cell>
          <cell r="B43" t="str">
            <v>Aterro c/areia espal/comp c/sapinho</v>
          </cell>
          <cell r="C43" t="str">
            <v>m3</v>
          </cell>
          <cell r="D43">
            <v>16.68</v>
          </cell>
        </row>
        <row r="44">
          <cell r="A44" t="str">
            <v>0204401</v>
          </cell>
          <cell r="B44" t="str">
            <v>Reaterro manual s/apiloamento</v>
          </cell>
          <cell r="C44" t="str">
            <v>m3</v>
          </cell>
          <cell r="D44">
            <v>1.76</v>
          </cell>
        </row>
        <row r="45">
          <cell r="A45" t="str">
            <v>0204402</v>
          </cell>
          <cell r="B45" t="str">
            <v>Reaterro manual c/apiloamento</v>
          </cell>
          <cell r="C45" t="str">
            <v>m3</v>
          </cell>
          <cell r="D45">
            <v>16</v>
          </cell>
        </row>
        <row r="46">
          <cell r="A46" t="str">
            <v>0204403</v>
          </cell>
          <cell r="B46" t="str">
            <v>Reaterro compactado em camadas de 20cm de mat. solto, em te</v>
          </cell>
          <cell r="C46" t="str">
            <v>m3</v>
          </cell>
          <cell r="D46">
            <v>11.73</v>
          </cell>
        </row>
        <row r="47">
          <cell r="A47" t="str">
            <v>0205101</v>
          </cell>
          <cell r="B47" t="str">
            <v>Escoramento continuo de valas.</v>
          </cell>
          <cell r="C47" t="str">
            <v>m2</v>
          </cell>
          <cell r="D47">
            <v>21.28</v>
          </cell>
        </row>
        <row r="48">
          <cell r="A48" t="str">
            <v>0205102</v>
          </cell>
          <cell r="B48" t="str">
            <v>Pontaleteamento.</v>
          </cell>
          <cell r="C48" t="str">
            <v>m2</v>
          </cell>
          <cell r="D48">
            <v>23.29</v>
          </cell>
        </row>
        <row r="49">
          <cell r="A49" t="str">
            <v>0205201</v>
          </cell>
          <cell r="B49" t="str">
            <v>Escoramento descontinuo de valas.</v>
          </cell>
          <cell r="C49" t="str">
            <v>m2</v>
          </cell>
          <cell r="D49">
            <v>12.65</v>
          </cell>
        </row>
        <row r="50">
          <cell r="A50" t="str">
            <v>0206003</v>
          </cell>
          <cell r="B50" t="str">
            <v>Berco de areia</v>
          </cell>
          <cell r="C50" t="str">
            <v>m3</v>
          </cell>
          <cell r="D50">
            <v>44.03</v>
          </cell>
        </row>
        <row r="51">
          <cell r="A51" t="str">
            <v>0206004</v>
          </cell>
          <cell r="B51" t="str">
            <v>Escavacao de vala a frio em material de 2a. categoria ate 1</v>
          </cell>
          <cell r="C51" t="str">
            <v>m3</v>
          </cell>
          <cell r="D51">
            <v>23.46</v>
          </cell>
        </row>
        <row r="52">
          <cell r="A52" t="str">
            <v>0206005</v>
          </cell>
          <cell r="B52" t="str">
            <v>Escavacao de vala a frio em material de 2a. categoria entre</v>
          </cell>
          <cell r="C52" t="str">
            <v>m3</v>
          </cell>
          <cell r="D52">
            <v>46.09</v>
          </cell>
        </row>
        <row r="53">
          <cell r="A53" t="str">
            <v>0206006</v>
          </cell>
          <cell r="B53" t="str">
            <v>Escavacao manual de vala em material de 3a. categoria ate 2</v>
          </cell>
          <cell r="C53" t="str">
            <v>m3</v>
          </cell>
          <cell r="D53">
            <v>32.78</v>
          </cell>
        </row>
        <row r="54">
          <cell r="A54" t="str">
            <v>0206007</v>
          </cell>
          <cell r="B54" t="str">
            <v>Escavacao manual de vala em material de 3a. categoria entre</v>
          </cell>
          <cell r="C54" t="str">
            <v>m3</v>
          </cell>
          <cell r="D54">
            <v>40.6</v>
          </cell>
        </row>
        <row r="55">
          <cell r="A55" t="str">
            <v>0206008</v>
          </cell>
          <cell r="B55" t="str">
            <v>Escavacao manual de vala em material de 3a. categoria entre</v>
          </cell>
          <cell r="C55" t="str">
            <v>m3</v>
          </cell>
          <cell r="D55">
            <v>71.680000000000007</v>
          </cell>
        </row>
        <row r="56">
          <cell r="A56" t="str">
            <v>0206009</v>
          </cell>
          <cell r="B56" t="str">
            <v>Escavacao manual de vala em material de 3a. categoria ate 2</v>
          </cell>
          <cell r="C56" t="str">
            <v>m3</v>
          </cell>
          <cell r="D56">
            <v>77.099999999999994</v>
          </cell>
        </row>
        <row r="57">
          <cell r="A57" t="str">
            <v>0206010</v>
          </cell>
          <cell r="B57" t="str">
            <v>Demolicao de pavimentacao com paralelepipedo, incluindo emp</v>
          </cell>
          <cell r="C57" t="str">
            <v>m2</v>
          </cell>
          <cell r="D57">
            <v>5.48</v>
          </cell>
        </row>
        <row r="58">
          <cell r="A58" t="str">
            <v>0206011</v>
          </cell>
          <cell r="B58" t="str">
            <v>Demolicao de pavimentacao asfaltica.</v>
          </cell>
          <cell r="C58" t="str">
            <v>m2</v>
          </cell>
          <cell r="D58">
            <v>9.02</v>
          </cell>
        </row>
        <row r="59">
          <cell r="A59" t="str">
            <v>0206012</v>
          </cell>
          <cell r="B59" t="str">
            <v>Demolicao de passeios cimentados.</v>
          </cell>
          <cell r="C59" t="str">
            <v>m2</v>
          </cell>
          <cell r="D59">
            <v>2.75</v>
          </cell>
        </row>
        <row r="60">
          <cell r="A60" t="str">
            <v>0206013</v>
          </cell>
          <cell r="B60" t="str">
            <v>Reassentamento de paralelepipedo, sobre colchao de areia, c</v>
          </cell>
          <cell r="C60" t="str">
            <v>m2</v>
          </cell>
          <cell r="D60">
            <v>21.62</v>
          </cell>
        </row>
        <row r="61">
          <cell r="A61" t="str">
            <v>0206014</v>
          </cell>
          <cell r="B61" t="str">
            <v>Recomposicao de passeio cimentado.</v>
          </cell>
          <cell r="C61" t="str">
            <v>M2</v>
          </cell>
          <cell r="D61">
            <v>11.83</v>
          </cell>
        </row>
        <row r="62">
          <cell r="A62" t="str">
            <v>0206015</v>
          </cell>
          <cell r="B62" t="str">
            <v>Recomposicao de pavimentacao asfaltica.</v>
          </cell>
          <cell r="C62" t="str">
            <v>M2</v>
          </cell>
          <cell r="D62">
            <v>47.61</v>
          </cell>
        </row>
        <row r="63">
          <cell r="A63" t="str">
            <v>0206016</v>
          </cell>
          <cell r="B63" t="str">
            <v>Escoramento continuo de valas.</v>
          </cell>
          <cell r="C63" t="str">
            <v>m2</v>
          </cell>
          <cell r="D63">
            <v>28.12</v>
          </cell>
        </row>
        <row r="64">
          <cell r="A64" t="str">
            <v>0206017</v>
          </cell>
          <cell r="B64" t="str">
            <v>Escoramento descontinuo de valas.</v>
          </cell>
          <cell r="C64" t="str">
            <v>m2</v>
          </cell>
          <cell r="D64">
            <v>17.29</v>
          </cell>
        </row>
        <row r="65">
          <cell r="A65" t="str">
            <v>0206018</v>
          </cell>
          <cell r="B65" t="str">
            <v>Cadastro de rede.</v>
          </cell>
          <cell r="C65" t="str">
            <v>m</v>
          </cell>
          <cell r="D65">
            <v>0.62</v>
          </cell>
        </row>
        <row r="66">
          <cell r="A66" t="str">
            <v>0214103</v>
          </cell>
          <cell r="B66" t="str">
            <v>Concreto magro</v>
          </cell>
          <cell r="C66" t="str">
            <v>m3</v>
          </cell>
          <cell r="D66">
            <v>199.04</v>
          </cell>
        </row>
        <row r="67">
          <cell r="A67" t="str">
            <v>0310001</v>
          </cell>
          <cell r="B67" t="str">
            <v>Controle tecnologico do concreto</v>
          </cell>
          <cell r="C67" t="str">
            <v>m3</v>
          </cell>
          <cell r="D67">
            <v>5</v>
          </cell>
        </row>
        <row r="68">
          <cell r="A68" t="str">
            <v>0401103</v>
          </cell>
          <cell r="B68" t="str">
            <v>Alvenaria tijolo macico 1 vez</v>
          </cell>
          <cell r="C68" t="str">
            <v>m2</v>
          </cell>
          <cell r="D68">
            <v>63.31</v>
          </cell>
        </row>
        <row r="69">
          <cell r="A69" t="str">
            <v>0803506</v>
          </cell>
          <cell r="B69" t="str">
            <v>Caixa de inspecao pre-moldada</v>
          </cell>
          <cell r="C69" t="str">
            <v>un</v>
          </cell>
          <cell r="D69">
            <v>31.12</v>
          </cell>
        </row>
        <row r="70">
          <cell r="A70">
            <v>1000001</v>
          </cell>
          <cell r="B70" t="str">
            <v>Piso cimentado Esp. 1,5cm</v>
          </cell>
          <cell r="C70" t="str">
            <v>m2</v>
          </cell>
          <cell r="D70">
            <v>13.21</v>
          </cell>
        </row>
        <row r="71">
          <cell r="A71">
            <v>1000002</v>
          </cell>
          <cell r="B71" t="str">
            <v>Concreto Fck 15Mpa (preparo e lancamento)</v>
          </cell>
          <cell r="C71" t="str">
            <v>m3</v>
          </cell>
          <cell r="D71">
            <v>234.19</v>
          </cell>
        </row>
        <row r="72">
          <cell r="A72">
            <v>1000003</v>
          </cell>
          <cell r="B72" t="str">
            <v>Preparo concreto beton. 320l</v>
          </cell>
          <cell r="C72" t="str">
            <v>m3</v>
          </cell>
          <cell r="D72">
            <v>24.3</v>
          </cell>
        </row>
        <row r="73">
          <cell r="A73">
            <v>1000004</v>
          </cell>
          <cell r="B73" t="str">
            <v>Lancamento conc. s/arm.</v>
          </cell>
          <cell r="C73" t="str">
            <v>m3</v>
          </cell>
          <cell r="D73">
            <v>64.28</v>
          </cell>
        </row>
        <row r="74">
          <cell r="A74">
            <v>1000005</v>
          </cell>
          <cell r="B74" t="str">
            <v>Carga e desc. man. de mat.</v>
          </cell>
          <cell r="C74" t="str">
            <v>t</v>
          </cell>
          <cell r="D74">
            <v>6.47</v>
          </cell>
        </row>
        <row r="75">
          <cell r="A75">
            <v>1000006</v>
          </cell>
          <cell r="B75" t="str">
            <v>Reaterro vala/cava compactada a maco em camadas de 30 cm</v>
          </cell>
          <cell r="C75" t="str">
            <v>m3</v>
          </cell>
          <cell r="D75">
            <v>8.2100000000000009</v>
          </cell>
        </row>
        <row r="76">
          <cell r="A76">
            <v>1000007</v>
          </cell>
          <cell r="B76" t="str">
            <v>Argamassa cim./areia traco 1:4</v>
          </cell>
          <cell r="C76" t="str">
            <v>m3</v>
          </cell>
          <cell r="D76">
            <v>180.22</v>
          </cell>
        </row>
        <row r="77">
          <cell r="A77">
            <v>1000008</v>
          </cell>
          <cell r="B77" t="str">
            <v>Concreto Fck 10Mpa (com preparo e lancamento)</v>
          </cell>
          <cell r="C77" t="str">
            <v>m3</v>
          </cell>
          <cell r="D77">
            <v>222.94</v>
          </cell>
        </row>
        <row r="78">
          <cell r="A78">
            <v>1000009</v>
          </cell>
          <cell r="B78" t="str">
            <v>Caiacao int. ou ext. s/revest.</v>
          </cell>
          <cell r="C78" t="str">
            <v>m2</v>
          </cell>
          <cell r="D78">
            <v>1.28</v>
          </cell>
        </row>
        <row r="79">
          <cell r="A79">
            <v>1000010</v>
          </cell>
          <cell r="B79" t="str">
            <v>Argamassa cim./areia traco 1:3</v>
          </cell>
          <cell r="C79" t="str">
            <v>m3</v>
          </cell>
          <cell r="D79">
            <v>218.94</v>
          </cell>
        </row>
        <row r="80">
          <cell r="A80">
            <v>1000011</v>
          </cell>
          <cell r="B80" t="str">
            <v>Argamassa mista de cimento, cal hidratada e areia, traco 1:</v>
          </cell>
          <cell r="C80" t="str">
            <v>m3</v>
          </cell>
          <cell r="D80">
            <v>176.26</v>
          </cell>
        </row>
        <row r="81">
          <cell r="A81">
            <v>1000012</v>
          </cell>
          <cell r="B81" t="str">
            <v>Alvenaria de 6 furos 1/2 vez</v>
          </cell>
          <cell r="C81" t="str">
            <v>m2</v>
          </cell>
          <cell r="D81">
            <v>18.88</v>
          </cell>
        </row>
        <row r="82">
          <cell r="A82">
            <v>1000013</v>
          </cell>
          <cell r="B82" t="str">
            <v>Formas de mad. p/pecas de concreto, moldagem e desmoldagem.</v>
          </cell>
          <cell r="C82" t="str">
            <v>m2</v>
          </cell>
          <cell r="D82">
            <v>33.369999999999997</v>
          </cell>
        </row>
        <row r="83">
          <cell r="A83">
            <v>1000014</v>
          </cell>
          <cell r="B83" t="str">
            <v>Aco CA-50 destinado a armadura de concreto armado.</v>
          </cell>
          <cell r="C83" t="str">
            <v>kg</v>
          </cell>
          <cell r="D83">
            <v>5.3</v>
          </cell>
        </row>
        <row r="84">
          <cell r="A84">
            <v>1000015</v>
          </cell>
          <cell r="B84" t="str">
            <v>Barra de aco CA-50B, c/saliencia, diam. 12,5mm, destinada a</v>
          </cell>
          <cell r="C84" t="str">
            <v>kg</v>
          </cell>
          <cell r="D84">
            <v>3.55</v>
          </cell>
        </row>
        <row r="85">
          <cell r="A85">
            <v>1000016</v>
          </cell>
          <cell r="B85" t="str">
            <v>Barra de aco CA-50B, c/saliencia, diam. acima de 12,5mm, de</v>
          </cell>
          <cell r="C85" t="str">
            <v>kg</v>
          </cell>
          <cell r="D85">
            <v>1.29</v>
          </cell>
        </row>
        <row r="86">
          <cell r="A86">
            <v>1000017</v>
          </cell>
          <cell r="B86" t="str">
            <v>Corte, dobragem, mont. e coloc. de ferrag. na forma, aco CA</v>
          </cell>
          <cell r="C86" t="str">
            <v>kg</v>
          </cell>
          <cell r="D86">
            <v>1.58</v>
          </cell>
        </row>
        <row r="87">
          <cell r="A87">
            <v>1000018</v>
          </cell>
          <cell r="B87" t="str">
            <v>Corte, dobragem, mont. e coloc. de ferrag. na forma, aco CA</v>
          </cell>
          <cell r="C87" t="str">
            <v>kg</v>
          </cell>
          <cell r="D87">
            <v>1.1000000000000001</v>
          </cell>
        </row>
        <row r="88">
          <cell r="A88">
            <v>1000019</v>
          </cell>
          <cell r="B88" t="str">
            <v>Corte, dobragem, mont. e coloc. de ferrag. na forma, aco CA</v>
          </cell>
          <cell r="C88" t="str">
            <v>kg</v>
          </cell>
          <cell r="D88">
            <v>0.94</v>
          </cell>
        </row>
        <row r="89">
          <cell r="A89">
            <v>1000020</v>
          </cell>
          <cell r="B89" t="str">
            <v>Concreto armado Fck 15Mpa</v>
          </cell>
          <cell r="C89" t="str">
            <v>m3</v>
          </cell>
          <cell r="D89">
            <v>1147.6300000000001</v>
          </cell>
        </row>
        <row r="90">
          <cell r="A90">
            <v>1000021</v>
          </cell>
          <cell r="B90" t="str">
            <v>ESCAVACAO MANUAL DE VALA, EM MAT. DE 1a. CAT., ATE 1,50M DE</v>
          </cell>
          <cell r="C90" t="str">
            <v>m3</v>
          </cell>
          <cell r="D90">
            <v>13.69</v>
          </cell>
        </row>
        <row r="91">
          <cell r="A91">
            <v>1000022</v>
          </cell>
          <cell r="B91" t="str">
            <v>Concreto ciclopico (com 30% de pedra rachao), Fck 15Mpa - f</v>
          </cell>
          <cell r="C91" t="str">
            <v>m3</v>
          </cell>
          <cell r="D91">
            <v>194.45</v>
          </cell>
        </row>
        <row r="92">
          <cell r="A92">
            <v>1000023</v>
          </cell>
          <cell r="B92" t="str">
            <v>Alvenaria tij. macico 5x10x20cm</v>
          </cell>
          <cell r="C92" t="str">
            <v>m2</v>
          </cell>
          <cell r="D92">
            <v>21.5</v>
          </cell>
        </row>
        <row r="93">
          <cell r="A93">
            <v>1000024</v>
          </cell>
          <cell r="B93" t="str">
            <v>Transporte carga caminhao 8t</v>
          </cell>
          <cell r="C93" t="str">
            <v>txkm</v>
          </cell>
          <cell r="D93">
            <v>1.76</v>
          </cell>
        </row>
        <row r="94">
          <cell r="A94">
            <v>1000025</v>
          </cell>
          <cell r="B94" t="str">
            <v>Emboco arg. cim./areia traco 1:4 e=20mm</v>
          </cell>
          <cell r="C94" t="str">
            <v>m2</v>
          </cell>
          <cell r="D94">
            <v>9.92</v>
          </cell>
        </row>
        <row r="95">
          <cell r="A95">
            <v>1000026</v>
          </cell>
          <cell r="B95" t="str">
            <v>Alvenaria p/cx. enterrada 0,80m</v>
          </cell>
          <cell r="C95" t="str">
            <v>m2</v>
          </cell>
          <cell r="D95">
            <v>72.900000000000006</v>
          </cell>
        </row>
        <row r="96">
          <cell r="A96">
            <v>1000027</v>
          </cell>
          <cell r="B96" t="str">
            <v>Concreto p/pecas armadas, p/uma resistencia a compres. de 2</v>
          </cell>
          <cell r="C96" t="str">
            <v>m3</v>
          </cell>
          <cell r="D96">
            <v>246.33</v>
          </cell>
        </row>
        <row r="97">
          <cell r="A97">
            <v>1000028</v>
          </cell>
          <cell r="B97" t="str">
            <v>Concreto p/camada preparatoria, c/180kg de cim. p/m3 de con</v>
          </cell>
          <cell r="C97" t="str">
            <v>m3</v>
          </cell>
          <cell r="D97">
            <v>203.68</v>
          </cell>
        </row>
        <row r="98">
          <cell r="A98">
            <v>1000029</v>
          </cell>
          <cell r="B98" t="str">
            <v>Arrancamento e reassentam. de paralelepipedo, incl. po-de-p</v>
          </cell>
          <cell r="C98" t="str">
            <v>m2</v>
          </cell>
          <cell r="D98">
            <v>20.11</v>
          </cell>
        </row>
        <row r="99">
          <cell r="A99">
            <v>1000030</v>
          </cell>
          <cell r="B99" t="str">
            <v>Poco de visita em alven. de tij. macico, paredes de 1 vez,</v>
          </cell>
          <cell r="C99" t="str">
            <v>un</v>
          </cell>
          <cell r="D99">
            <v>885.84</v>
          </cell>
        </row>
        <row r="100">
          <cell r="A100">
            <v>1000031</v>
          </cell>
          <cell r="B100" t="str">
            <v>Poco de visita em alven. de tij. macico, paredes de 1 vez,</v>
          </cell>
          <cell r="C100" t="str">
            <v>un</v>
          </cell>
          <cell r="D100">
            <v>932.34</v>
          </cell>
        </row>
        <row r="101">
          <cell r="A101">
            <v>1000032</v>
          </cell>
          <cell r="B101" t="str">
            <v>Poco de visita em alven. de tij. macico, paredes de 1 vez,</v>
          </cell>
          <cell r="C101" t="str">
            <v>un</v>
          </cell>
          <cell r="D101">
            <v>1044.54</v>
          </cell>
        </row>
        <row r="102">
          <cell r="A102">
            <v>1000033</v>
          </cell>
          <cell r="B102" t="str">
            <v>Poco de visita em alven. de tij. macico, paredes de 1 vez,</v>
          </cell>
          <cell r="C102" t="str">
            <v>un</v>
          </cell>
          <cell r="D102">
            <v>1149.6600000000001</v>
          </cell>
        </row>
        <row r="103">
          <cell r="A103">
            <v>1000034</v>
          </cell>
          <cell r="B103" t="str">
            <v>Poco de visita em alven. de tij. macico, paredes de 1 vez,</v>
          </cell>
          <cell r="C103" t="str">
            <v>un</v>
          </cell>
          <cell r="D103">
            <v>1269.7</v>
          </cell>
        </row>
        <row r="104">
          <cell r="A104">
            <v>1000035</v>
          </cell>
          <cell r="B104" t="str">
            <v>Tubo PVC p/esgoto sanit., diam. nominal 150mm.</v>
          </cell>
          <cell r="C104" t="str">
            <v>m</v>
          </cell>
          <cell r="D104">
            <v>16.27</v>
          </cell>
        </row>
        <row r="105">
          <cell r="A105">
            <v>1000036</v>
          </cell>
          <cell r="B105" t="str">
            <v>Tubo PVC p/esgoto sanit., diam. nominal 200mm.</v>
          </cell>
          <cell r="C105" t="str">
            <v>m</v>
          </cell>
          <cell r="D105">
            <v>25.21</v>
          </cell>
        </row>
        <row r="106">
          <cell r="A106">
            <v>1000037</v>
          </cell>
          <cell r="B106" t="str">
            <v>Tubo PVC p/esgoto sanit., diam. nominal 250mm.</v>
          </cell>
          <cell r="C106" t="str">
            <v>m</v>
          </cell>
          <cell r="D106">
            <v>43.37</v>
          </cell>
        </row>
        <row r="107">
          <cell r="A107">
            <v>1000038</v>
          </cell>
          <cell r="B107" t="str">
            <v>Tubo PVC p/esgoto sanit., diam. nominal 300mm.</v>
          </cell>
          <cell r="C107" t="str">
            <v>m</v>
          </cell>
          <cell r="D107">
            <v>67.83</v>
          </cell>
        </row>
        <row r="108">
          <cell r="A108">
            <v>1000039</v>
          </cell>
          <cell r="B108" t="str">
            <v>Instalacao e ligacao provisorias de agua.</v>
          </cell>
          <cell r="C108" t="str">
            <v>un</v>
          </cell>
          <cell r="D108">
            <v>931.91</v>
          </cell>
        </row>
        <row r="109">
          <cell r="A109">
            <v>1101101</v>
          </cell>
          <cell r="B109" t="str">
            <v>CHAPISCO ARG 1:4 e = 5MM</v>
          </cell>
          <cell r="C109" t="str">
            <v>M2</v>
          </cell>
          <cell r="D109">
            <v>2.13</v>
          </cell>
        </row>
        <row r="110">
          <cell r="A110">
            <v>1101506</v>
          </cell>
          <cell r="B110" t="str">
            <v>ARGAMASSA DE CIMENTO E AREIA TRACO 1:4</v>
          </cell>
          <cell r="C110" t="str">
            <v>M3</v>
          </cell>
          <cell r="D110">
            <v>180.22</v>
          </cell>
        </row>
        <row r="111">
          <cell r="A111">
            <v>1101512</v>
          </cell>
          <cell r="B111" t="str">
            <v>ARGAM. MISTA DE CIMENTO, CAL HIDRAT. E AREIA SEM PENEIRA NO</v>
          </cell>
          <cell r="C111" t="str">
            <v>M3</v>
          </cell>
          <cell r="D111">
            <v>163.86</v>
          </cell>
        </row>
        <row r="112">
          <cell r="A112">
            <v>1202008</v>
          </cell>
          <cell r="B112" t="str">
            <v>Piso cimentado</v>
          </cell>
          <cell r="C112" t="str">
            <v>m2</v>
          </cell>
          <cell r="D112">
            <v>9.3800000000000008</v>
          </cell>
        </row>
        <row r="113">
          <cell r="A113">
            <v>1213502</v>
          </cell>
          <cell r="B113" t="str">
            <v>Meio fio concreto economico</v>
          </cell>
          <cell r="C113" t="str">
            <v>m</v>
          </cell>
          <cell r="D113">
            <v>12.87</v>
          </cell>
        </row>
        <row r="114">
          <cell r="A114">
            <v>1213503</v>
          </cell>
          <cell r="B114" t="str">
            <v>Meio fio em concreto - prefeitura</v>
          </cell>
          <cell r="C114" t="str">
            <v>m</v>
          </cell>
          <cell r="D114">
            <v>12.93</v>
          </cell>
        </row>
        <row r="115">
          <cell r="A115">
            <v>1213504</v>
          </cell>
          <cell r="B115" t="str">
            <v>Recomposicao de meio fio DNER</v>
          </cell>
          <cell r="C115" t="str">
            <v>M</v>
          </cell>
          <cell r="D115">
            <v>14.51</v>
          </cell>
        </row>
        <row r="116">
          <cell r="A116">
            <v>2000003</v>
          </cell>
          <cell r="B116" t="str">
            <v>Sinalizacao de borda de vala, considerando o uso 3vezes.</v>
          </cell>
          <cell r="C116" t="str">
            <v>m</v>
          </cell>
          <cell r="D116">
            <v>4.79</v>
          </cell>
        </row>
        <row r="117">
          <cell r="A117">
            <v>2000004</v>
          </cell>
          <cell r="B117" t="str">
            <v>Retirada e recolocacao da cerca protetora de borda de vala,</v>
          </cell>
          <cell r="C117" t="str">
            <v>m</v>
          </cell>
          <cell r="D117">
            <v>3.28</v>
          </cell>
        </row>
        <row r="118">
          <cell r="A118">
            <v>2000005</v>
          </cell>
          <cell r="B118" t="str">
            <v>Instalacao e ligacao provisorias de agua.</v>
          </cell>
          <cell r="C118" t="str">
            <v>un</v>
          </cell>
          <cell r="D118">
            <v>966.91</v>
          </cell>
        </row>
        <row r="119">
          <cell r="A119">
            <v>2000006</v>
          </cell>
          <cell r="B119" t="str">
            <v>Entrada de serv. aerea, em alta tensao, p/ 150kva.- 1a. par</v>
          </cell>
          <cell r="C119" t="str">
            <v>un</v>
          </cell>
          <cell r="D119">
            <v>2847.76</v>
          </cell>
        </row>
        <row r="120">
          <cell r="A120">
            <v>2000007</v>
          </cell>
          <cell r="B120" t="str">
            <v>Entrada de serv. aerea, em alta tensao, p/ 150kva.- 2a. par</v>
          </cell>
          <cell r="C120" t="str">
            <v>un</v>
          </cell>
          <cell r="D120">
            <v>1258.53</v>
          </cell>
        </row>
        <row r="121">
          <cell r="A121">
            <v>2000008</v>
          </cell>
          <cell r="B121" t="str">
            <v>Entrada de serv. aerea, em alta tensao, p/ 150kva.</v>
          </cell>
          <cell r="C121" t="str">
            <v>un</v>
          </cell>
          <cell r="D121">
            <v>4106.29</v>
          </cell>
        </row>
        <row r="122">
          <cell r="A122">
            <v>2000009</v>
          </cell>
          <cell r="B122" t="str">
            <v>Placa de Identificacao de obra publ. incl. pint. e suporte</v>
          </cell>
          <cell r="C122" t="str">
            <v>m2</v>
          </cell>
          <cell r="D122">
            <v>102.78</v>
          </cell>
        </row>
        <row r="123">
          <cell r="A123">
            <v>2000010</v>
          </cell>
          <cell r="B123" t="str">
            <v>Placa p/Identificacao de obras de concessionaria de serv. p</v>
          </cell>
          <cell r="C123" t="str">
            <v>un</v>
          </cell>
          <cell r="D123">
            <v>126.02</v>
          </cell>
        </row>
        <row r="124">
          <cell r="A124">
            <v>2000011</v>
          </cell>
          <cell r="B124" t="str">
            <v>Placa p/Identificacao de obras de concessionaria de serv. p</v>
          </cell>
          <cell r="C124" t="str">
            <v>un</v>
          </cell>
          <cell r="D124">
            <v>7.91</v>
          </cell>
        </row>
        <row r="125">
          <cell r="A125">
            <v>2000012</v>
          </cell>
          <cell r="B125" t="str">
            <v>Semaforo p/sinalizacao de bloqueio de obra na via publ., co</v>
          </cell>
          <cell r="C125" t="str">
            <v>un</v>
          </cell>
          <cell r="D125">
            <v>19.32</v>
          </cell>
        </row>
        <row r="126">
          <cell r="A126">
            <v>2000013</v>
          </cell>
          <cell r="B126" t="str">
            <v>Placas de sinalizacao de obra na via publ., compreend. a co</v>
          </cell>
          <cell r="C126" t="str">
            <v>un</v>
          </cell>
          <cell r="D126">
            <v>102.78</v>
          </cell>
        </row>
        <row r="127">
          <cell r="A127">
            <v>2000014</v>
          </cell>
          <cell r="B127" t="str">
            <v>Escavacao e reaterro de vala, em mat. de 1a. cat., p/ligaca</v>
          </cell>
          <cell r="C127" t="str">
            <v>m</v>
          </cell>
          <cell r="D127">
            <v>9.6199999999999992</v>
          </cell>
        </row>
        <row r="128">
          <cell r="A128">
            <v>2000015</v>
          </cell>
          <cell r="B128" t="str">
            <v>Aterro Compactado a 95%, em camadas de 20cm de mat. solto,</v>
          </cell>
          <cell r="C128" t="str">
            <v>m3</v>
          </cell>
          <cell r="D128">
            <v>18.079999999999998</v>
          </cell>
        </row>
        <row r="129">
          <cell r="A129">
            <v>2000016</v>
          </cell>
          <cell r="B129" t="str">
            <v>Reaterro de vala/cava utiliz. vibro compactador portatil.</v>
          </cell>
          <cell r="C129" t="str">
            <v>m3</v>
          </cell>
          <cell r="D129">
            <v>11.28</v>
          </cell>
        </row>
        <row r="130">
          <cell r="A130">
            <v>2000017</v>
          </cell>
          <cell r="B130" t="str">
            <v>Transporte de qualquer natur. c/veloc. media de 15 km/h em</v>
          </cell>
          <cell r="C130" t="str">
            <v>txkm</v>
          </cell>
          <cell r="D130">
            <v>0.73</v>
          </cell>
        </row>
        <row r="131">
          <cell r="A131">
            <v>2000018</v>
          </cell>
          <cell r="B131" t="str">
            <v>Carga manual e descarga mec. de mat. a granel em caminhao b</v>
          </cell>
          <cell r="C131" t="str">
            <v>t</v>
          </cell>
          <cell r="D131">
            <v>8.7100000000000009</v>
          </cell>
        </row>
        <row r="132">
          <cell r="A132">
            <v>2000019</v>
          </cell>
          <cell r="B132" t="str">
            <v>Esgotamento de vala medido pela potencia instalada e pelo t</v>
          </cell>
          <cell r="C132" t="str">
            <v>m3</v>
          </cell>
          <cell r="D132">
            <v>4.51</v>
          </cell>
        </row>
        <row r="133">
          <cell r="A133">
            <v>2000020</v>
          </cell>
          <cell r="B133" t="str">
            <v>Escoramento simples, aberto, de vala c/pouca prof.</v>
          </cell>
          <cell r="C133" t="str">
            <v>m2</v>
          </cell>
          <cell r="D133">
            <v>12.47</v>
          </cell>
        </row>
        <row r="134">
          <cell r="A134">
            <v>2000021</v>
          </cell>
          <cell r="B134" t="str">
            <v>Escoramento de poste de concreto ou met.</v>
          </cell>
          <cell r="C134" t="str">
            <v>un</v>
          </cell>
          <cell r="D134">
            <v>90.03</v>
          </cell>
        </row>
        <row r="135">
          <cell r="A135">
            <v>2000022</v>
          </cell>
          <cell r="B135" t="str">
            <v>Escoramento Fechado de estacas-pranchas de aco, em valas/ca</v>
          </cell>
          <cell r="C135" t="str">
            <v>m2</v>
          </cell>
          <cell r="D135">
            <v>18.78</v>
          </cell>
        </row>
        <row r="136">
          <cell r="A136">
            <v>2000023</v>
          </cell>
          <cell r="B136" t="str">
            <v>Escoramento Fechado de estacas-pranchas de aco, em valas/ca</v>
          </cell>
          <cell r="C136" t="str">
            <v>m2</v>
          </cell>
          <cell r="D136">
            <v>23.5</v>
          </cell>
        </row>
        <row r="137">
          <cell r="A137">
            <v>2000024</v>
          </cell>
          <cell r="B137" t="str">
            <v>Escoramento Fechado de estacas-pranchas de aco, em valas/ca</v>
          </cell>
          <cell r="C137" t="str">
            <v>m2</v>
          </cell>
          <cell r="D137">
            <v>25.74</v>
          </cell>
        </row>
        <row r="138">
          <cell r="A138">
            <v>2000025</v>
          </cell>
          <cell r="B138" t="str">
            <v>Escoramento Fechado de estacas-pranchas de aco, em valas/ca</v>
          </cell>
          <cell r="C138" t="str">
            <v>m2</v>
          </cell>
          <cell r="D138">
            <v>30.21</v>
          </cell>
        </row>
        <row r="139">
          <cell r="A139">
            <v>2000026</v>
          </cell>
          <cell r="B139" t="str">
            <v>Escoramento Fechado de estacas-pranchas de aco, em valas/ca</v>
          </cell>
          <cell r="C139" t="str">
            <v>m2</v>
          </cell>
          <cell r="D139">
            <v>30.37</v>
          </cell>
        </row>
        <row r="140">
          <cell r="A140">
            <v>2000027</v>
          </cell>
          <cell r="B140" t="str">
            <v>Escoramento Fechado de estacas-pranchas de aco, em valas/ca</v>
          </cell>
          <cell r="C140" t="str">
            <v>m2</v>
          </cell>
          <cell r="D140">
            <v>35.14</v>
          </cell>
        </row>
        <row r="141">
          <cell r="A141">
            <v>2000028</v>
          </cell>
          <cell r="B141" t="str">
            <v>Assentamento de tubul. PVC c/junta elastica, p/esgoto, diam</v>
          </cell>
          <cell r="C141" t="str">
            <v>m</v>
          </cell>
          <cell r="D141">
            <v>1.94</v>
          </cell>
        </row>
        <row r="142">
          <cell r="A142">
            <v>2000029</v>
          </cell>
          <cell r="B142" t="str">
            <v>Assentamento de tubul. PVC c/junta elastica, p/esgoto, diam</v>
          </cell>
          <cell r="C142" t="str">
            <v>m</v>
          </cell>
          <cell r="D142">
            <v>2.35</v>
          </cell>
        </row>
        <row r="143">
          <cell r="A143">
            <v>2000030</v>
          </cell>
          <cell r="B143" t="str">
            <v>Assentamento de tubul. PVC c/junta elastica, p/esgoto, diam</v>
          </cell>
          <cell r="C143" t="str">
            <v>m</v>
          </cell>
          <cell r="D143">
            <v>2.68</v>
          </cell>
        </row>
        <row r="144">
          <cell r="A144">
            <v>2000031</v>
          </cell>
          <cell r="B144" t="str">
            <v>Assentamento de tubul. PVC c/junta elastica, p/esgoto, diam</v>
          </cell>
          <cell r="C144" t="str">
            <v>m</v>
          </cell>
          <cell r="D144">
            <v>3.07</v>
          </cell>
        </row>
        <row r="145">
          <cell r="A145">
            <v>2000032</v>
          </cell>
          <cell r="B145" t="str">
            <v>Assentamento de tubul. FoFo, c/junta elastica, Diam.de 075m</v>
          </cell>
          <cell r="C145" t="str">
            <v>m</v>
          </cell>
          <cell r="D145">
            <v>1.51</v>
          </cell>
        </row>
        <row r="146">
          <cell r="A146">
            <v>2000033</v>
          </cell>
          <cell r="B146" t="str">
            <v>Assentamento de tubul. FoFo, c/junta elastica, Diam.de 100m</v>
          </cell>
          <cell r="C146" t="str">
            <v>m</v>
          </cell>
          <cell r="D146">
            <v>2.19</v>
          </cell>
        </row>
        <row r="147">
          <cell r="A147">
            <v>2000034</v>
          </cell>
          <cell r="B147" t="str">
            <v>Assentamento de tubul. FoFo, c/junta elastica, Diam.de 150m</v>
          </cell>
          <cell r="C147" t="str">
            <v>m</v>
          </cell>
          <cell r="D147">
            <v>4.46</v>
          </cell>
        </row>
        <row r="148">
          <cell r="A148">
            <v>2000035</v>
          </cell>
          <cell r="B148" t="str">
            <v>Assentamento de tubul. FoFo, c/junta elastica, Diam.de 200m</v>
          </cell>
          <cell r="C148" t="str">
            <v>m</v>
          </cell>
          <cell r="D148">
            <v>3.95</v>
          </cell>
        </row>
        <row r="149">
          <cell r="A149">
            <v>2000036</v>
          </cell>
          <cell r="B149" t="str">
            <v>Assentamento de tubul. FoFo, c/junta elastica, Diam.de 250m</v>
          </cell>
          <cell r="C149" t="str">
            <v>m</v>
          </cell>
          <cell r="D149">
            <v>6.83</v>
          </cell>
        </row>
        <row r="150">
          <cell r="A150">
            <v>2000037</v>
          </cell>
          <cell r="B150" t="str">
            <v>Assentamento de tubul. FoFo, c/junta elastica, Diam.de 300m</v>
          </cell>
          <cell r="C150" t="str">
            <v>m</v>
          </cell>
          <cell r="D150">
            <v>9.1</v>
          </cell>
        </row>
        <row r="151">
          <cell r="A151">
            <v>2000038</v>
          </cell>
          <cell r="B151" t="str">
            <v>Assentamento de tubul. FoFo, c/junta elastica, Diam.de 400m</v>
          </cell>
          <cell r="C151" t="str">
            <v>m</v>
          </cell>
          <cell r="D151">
            <v>11.58</v>
          </cell>
        </row>
        <row r="152">
          <cell r="A152">
            <v>2000039</v>
          </cell>
          <cell r="B152" t="str">
            <v>Assentamento de pecas especiais de FoFo c/junta elastica, D</v>
          </cell>
          <cell r="C152" t="str">
            <v>un</v>
          </cell>
          <cell r="D152">
            <v>24.77</v>
          </cell>
        </row>
        <row r="153">
          <cell r="A153">
            <v>2000040</v>
          </cell>
          <cell r="B153" t="str">
            <v>Tubo de concreto armado, Classe A-2, p/esgoto, Diam. de 400</v>
          </cell>
          <cell r="C153" t="str">
            <v>m</v>
          </cell>
          <cell r="D153">
            <v>64.650000000000006</v>
          </cell>
        </row>
        <row r="154">
          <cell r="A154">
            <v>2000041</v>
          </cell>
          <cell r="B154" t="str">
            <v>Tubo de FoFo ductil, classe K-7, c/junta elastica, Diam. de</v>
          </cell>
          <cell r="C154" t="str">
            <v>m</v>
          </cell>
          <cell r="D154">
            <v>28.71</v>
          </cell>
        </row>
        <row r="155">
          <cell r="A155">
            <v>2000042</v>
          </cell>
          <cell r="B155" t="str">
            <v>Tubo de FoFo ductil, classe K-7, c/junta elastica, Diam. de</v>
          </cell>
          <cell r="C155" t="str">
            <v>m</v>
          </cell>
          <cell r="D155">
            <v>192.07</v>
          </cell>
        </row>
        <row r="156">
          <cell r="A156">
            <v>2000043</v>
          </cell>
          <cell r="B156" t="str">
            <v>Tubo de FoFo ductil, classe K-7, c/junta elastica, Diam. de</v>
          </cell>
          <cell r="C156" t="str">
            <v>m</v>
          </cell>
          <cell r="D156">
            <v>58.98</v>
          </cell>
        </row>
        <row r="157">
          <cell r="A157">
            <v>2000044</v>
          </cell>
          <cell r="B157" t="str">
            <v>Tubo de FoFo ductil, classe K-7, c/junta elastica, Diam. de</v>
          </cell>
          <cell r="C157" t="str">
            <v>m</v>
          </cell>
          <cell r="D157">
            <v>294.82</v>
          </cell>
        </row>
        <row r="158">
          <cell r="A158">
            <v>2000045</v>
          </cell>
          <cell r="B158" t="str">
            <v>Tubo de FoFo ductil, classe K-7, c/junta elastica, Diam. de</v>
          </cell>
          <cell r="C158" t="str">
            <v>m</v>
          </cell>
          <cell r="D158">
            <v>93.94</v>
          </cell>
        </row>
        <row r="159">
          <cell r="A159">
            <v>2000046</v>
          </cell>
          <cell r="B159" t="str">
            <v>Sondagem a percussao, em terr. comum, c/ensaio de penetraca</v>
          </cell>
          <cell r="C159" t="str">
            <v>m</v>
          </cell>
          <cell r="D159">
            <v>40</v>
          </cell>
        </row>
        <row r="160">
          <cell r="A160">
            <v>2000047</v>
          </cell>
          <cell r="B160" t="str">
            <v>Mobilizacao e desmobilizacao de equip. e equipe de sondagem</v>
          </cell>
          <cell r="C160" t="str">
            <v>un</v>
          </cell>
          <cell r="D160">
            <v>3000</v>
          </cell>
        </row>
        <row r="161">
          <cell r="A161">
            <v>2000048</v>
          </cell>
          <cell r="B161" t="str">
            <v>Rocado em vegetacao espessa, c/empilhamento e queima dos re</v>
          </cell>
          <cell r="C161" t="str">
            <v>m2</v>
          </cell>
          <cell r="D161">
            <v>1.96</v>
          </cell>
        </row>
        <row r="162">
          <cell r="A162">
            <v>2000049</v>
          </cell>
          <cell r="B162" t="str">
            <v>Locacao e acompanhamento com equipe de topografia, p/exec.</v>
          </cell>
          <cell r="C162" t="str">
            <v>m</v>
          </cell>
          <cell r="D162">
            <v>0.75</v>
          </cell>
        </row>
        <row r="163">
          <cell r="A163">
            <v>2000050</v>
          </cell>
          <cell r="B163" t="str">
            <v>Locacao de obra c/aparelho topografico.</v>
          </cell>
          <cell r="C163" t="str">
            <v>m2</v>
          </cell>
          <cell r="D163">
            <v>3.11</v>
          </cell>
        </row>
        <row r="164">
          <cell r="A164">
            <v>2000051</v>
          </cell>
          <cell r="B164" t="str">
            <v>Projeto executivo, gerenciamento e fiscalizacao da obra.</v>
          </cell>
          <cell r="C164" t="str">
            <v>vba</v>
          </cell>
          <cell r="D164">
            <v>51.22</v>
          </cell>
        </row>
        <row r="165">
          <cell r="A165">
            <v>2000052</v>
          </cell>
          <cell r="B165" t="str">
            <v>Tapume de vedacao ou prot., em chapas de mad. comp., c/6mm</v>
          </cell>
          <cell r="C165" t="str">
            <v>m2</v>
          </cell>
          <cell r="D165">
            <v>34.340000000000003</v>
          </cell>
        </row>
        <row r="166">
          <cell r="A166">
            <v>2000053</v>
          </cell>
          <cell r="B166" t="str">
            <v>Barracao de obra, p/ escritorio, excl.pint. e ligacoes prov</v>
          </cell>
          <cell r="C166" t="str">
            <v>m2</v>
          </cell>
          <cell r="D166">
            <v>183.59</v>
          </cell>
        </row>
        <row r="167">
          <cell r="A167">
            <v>2000054</v>
          </cell>
          <cell r="B167" t="str">
            <v>Sanitario c/vaso e chuveiro p/pessoal de obra, coletivo de</v>
          </cell>
          <cell r="C167" t="str">
            <v>un</v>
          </cell>
          <cell r="D167">
            <v>1156.4000000000001</v>
          </cell>
        </row>
        <row r="168">
          <cell r="A168">
            <v>2000055</v>
          </cell>
          <cell r="B168" t="str">
            <v>Sanitario c/vaso e chuveiro p/pessoal de obra, coletivo de</v>
          </cell>
          <cell r="C168" t="str">
            <v>un</v>
          </cell>
          <cell r="D168">
            <v>104.53</v>
          </cell>
        </row>
        <row r="169">
          <cell r="A169">
            <v>2000056</v>
          </cell>
          <cell r="B169" t="str">
            <v>Sanitario c/vaso e chuveiro p/pessoal de obra, coletivo de</v>
          </cell>
          <cell r="C169" t="str">
            <v>un</v>
          </cell>
          <cell r="D169">
            <v>1260.93</v>
          </cell>
        </row>
        <row r="170">
          <cell r="A170">
            <v>2000057</v>
          </cell>
          <cell r="B170" t="str">
            <v>Tubo de FoFo ductil, classe K-7, c/junta elastica, Diam. de</v>
          </cell>
          <cell r="C170" t="str">
            <v>m</v>
          </cell>
          <cell r="D170">
            <v>539.67999999999995</v>
          </cell>
        </row>
        <row r="171">
          <cell r="A171">
            <v>2000058</v>
          </cell>
          <cell r="B171" t="str">
            <v>Tubo de FoFo ductil, classe K-7, c/junta elastica, Diam. de</v>
          </cell>
          <cell r="C171" t="str">
            <v>m</v>
          </cell>
          <cell r="D171">
            <v>198.58</v>
          </cell>
        </row>
        <row r="172">
          <cell r="A172">
            <v>2000059</v>
          </cell>
          <cell r="B172" t="str">
            <v>Poco de visita em alvenaria de tijolo macico, p/esgoto sani</v>
          </cell>
          <cell r="C172" t="str">
            <v>un</v>
          </cell>
          <cell r="D172">
            <v>1178.5999999999999</v>
          </cell>
        </row>
        <row r="173">
          <cell r="A173">
            <v>2000060</v>
          </cell>
          <cell r="B173" t="str">
            <v>Poco de visita em alvenaria de tijolo macico, p/esgoto sani</v>
          </cell>
          <cell r="C173" t="str">
            <v>un</v>
          </cell>
          <cell r="D173">
            <v>1518.13</v>
          </cell>
        </row>
        <row r="174">
          <cell r="A174">
            <v>2000061</v>
          </cell>
          <cell r="B174" t="str">
            <v>Poco de visita em alvenaria de tijolo macico, p/esgoto sani</v>
          </cell>
          <cell r="C174" t="str">
            <v>un</v>
          </cell>
          <cell r="D174">
            <v>974.39</v>
          </cell>
        </row>
        <row r="175">
          <cell r="A175">
            <v>2000062</v>
          </cell>
          <cell r="B175" t="str">
            <v>Poco de visita em alvenaria de tijolo macico, p/esgoto sani</v>
          </cell>
          <cell r="C175" t="str">
            <v>UN</v>
          </cell>
          <cell r="D175">
            <v>1666.34</v>
          </cell>
        </row>
        <row r="176">
          <cell r="A176">
            <v>2000063</v>
          </cell>
          <cell r="B176" t="str">
            <v>Poco de visita em alvenaria de tijolo macico, p/esgoto sani</v>
          </cell>
          <cell r="C176" t="str">
            <v>UN</v>
          </cell>
          <cell r="D176">
            <v>1715.76</v>
          </cell>
        </row>
        <row r="177">
          <cell r="A177">
            <v>2000064</v>
          </cell>
          <cell r="B177" t="str">
            <v>Poco de visita em alvenaria de tijolo macico, p/esgoto sani</v>
          </cell>
          <cell r="C177" t="str">
            <v>UN</v>
          </cell>
          <cell r="D177">
            <v>1814.57</v>
          </cell>
        </row>
        <row r="178">
          <cell r="A178">
            <v>2000065</v>
          </cell>
          <cell r="B178" t="str">
            <v>Poco de visita em alvenaria de tijolo macico, p/esgoto sani</v>
          </cell>
          <cell r="C178" t="str">
            <v>un</v>
          </cell>
          <cell r="D178">
            <v>1105.44</v>
          </cell>
        </row>
        <row r="179">
          <cell r="A179">
            <v>2000066</v>
          </cell>
          <cell r="B179" t="str">
            <v>Poco de visita em aneis de concreto pre-mold., p/esgoto san</v>
          </cell>
          <cell r="C179" t="str">
            <v>un</v>
          </cell>
          <cell r="D179">
            <v>1239.25</v>
          </cell>
        </row>
        <row r="180">
          <cell r="A180">
            <v>2000067</v>
          </cell>
          <cell r="B180" t="str">
            <v>Poco de visita em aneis de concreto pre-mold., p/esgoto san</v>
          </cell>
          <cell r="C180" t="str">
            <v>un</v>
          </cell>
          <cell r="D180">
            <v>1291.1099999999999</v>
          </cell>
        </row>
        <row r="181">
          <cell r="A181">
            <v>2000068</v>
          </cell>
          <cell r="B181" t="str">
            <v>Poco de visita em aneis de concreto pre-mold., p/esgoto san</v>
          </cell>
          <cell r="C181" t="str">
            <v>un</v>
          </cell>
          <cell r="D181">
            <v>882.83</v>
          </cell>
        </row>
        <row r="182">
          <cell r="A182">
            <v>2000069</v>
          </cell>
          <cell r="B182" t="str">
            <v>Poco de visita em aneis de concreto pre-mold., p/esgoto san</v>
          </cell>
          <cell r="C182" t="str">
            <v>un</v>
          </cell>
          <cell r="D182">
            <v>934.5</v>
          </cell>
        </row>
        <row r="183">
          <cell r="A183">
            <v>2000070</v>
          </cell>
          <cell r="B183" t="str">
            <v>Poco de visita em aneis de concreto pre-mold., p/esgoto san</v>
          </cell>
          <cell r="C183" t="str">
            <v>un</v>
          </cell>
          <cell r="D183">
            <v>1442.79</v>
          </cell>
        </row>
        <row r="184">
          <cell r="A184">
            <v>2000071</v>
          </cell>
          <cell r="B184" t="str">
            <v>Poco de visita em aneis de concreto pre-mold., p/esgoto san</v>
          </cell>
          <cell r="C184" t="str">
            <v>un</v>
          </cell>
          <cell r="D184">
            <v>1498.56</v>
          </cell>
        </row>
        <row r="185">
          <cell r="A185">
            <v>2000072</v>
          </cell>
          <cell r="B185" t="str">
            <v>Poco de visita em aneis de concreto pre-mold., p/esgoto san</v>
          </cell>
          <cell r="C185" t="str">
            <v>un</v>
          </cell>
          <cell r="D185">
            <v>1635.82</v>
          </cell>
        </row>
        <row r="186">
          <cell r="A186">
            <v>2000073</v>
          </cell>
          <cell r="B186" t="str">
            <v>Poco de visita em aneis de concreto pre-mold., p/esgoto san</v>
          </cell>
          <cell r="C186" t="str">
            <v>un</v>
          </cell>
          <cell r="D186">
            <v>1159.5899999999999</v>
          </cell>
        </row>
        <row r="187">
          <cell r="A187">
            <v>2000074</v>
          </cell>
          <cell r="B187" t="str">
            <v>Poco de visita em aneis de concreto pre-mold., p/esgoto san</v>
          </cell>
          <cell r="C187" t="str">
            <v>un</v>
          </cell>
          <cell r="D187">
            <v>1212.57</v>
          </cell>
        </row>
        <row r="188">
          <cell r="A188">
            <v>2000075</v>
          </cell>
          <cell r="B188" t="str">
            <v>Poco de visita em aneis de concreto pre-mold., p/esgoto san</v>
          </cell>
          <cell r="C188" t="str">
            <v>un</v>
          </cell>
          <cell r="D188">
            <v>1699.94</v>
          </cell>
        </row>
        <row r="189">
          <cell r="A189">
            <v>2000076</v>
          </cell>
          <cell r="B189" t="str">
            <v>Instalacao e ligacoes provisorias de energia eletr., em bai</v>
          </cell>
          <cell r="C189" t="str">
            <v>un</v>
          </cell>
          <cell r="D189">
            <v>895.39</v>
          </cell>
        </row>
        <row r="190">
          <cell r="A190">
            <v>2000078</v>
          </cell>
          <cell r="B190" t="str">
            <v>Escavacao de vala nao escorada, em mat. de 1a. cat., ate 1,</v>
          </cell>
          <cell r="C190" t="str">
            <v>m3</v>
          </cell>
          <cell r="D190">
            <v>5.85</v>
          </cell>
        </row>
        <row r="191">
          <cell r="A191">
            <v>2000079</v>
          </cell>
          <cell r="B191" t="str">
            <v>Escavacao de vala nao escorada, em mat. de 1a. cat., entre</v>
          </cell>
          <cell r="C191" t="str">
            <v>m3</v>
          </cell>
          <cell r="D191">
            <v>9.57</v>
          </cell>
        </row>
        <row r="192">
          <cell r="A192">
            <v>2000080</v>
          </cell>
          <cell r="B192" t="str">
            <v>Escavacao de vala nao escorada, em mat. de 1a. cat., entre</v>
          </cell>
          <cell r="C192" t="str">
            <v>m3</v>
          </cell>
          <cell r="D192">
            <v>11.98</v>
          </cell>
        </row>
        <row r="193">
          <cell r="A193">
            <v>2000082</v>
          </cell>
          <cell r="B193" t="str">
            <v>Formas de mad. p/pecas de concreto, moldagem e desmoldagem.</v>
          </cell>
          <cell r="C193" t="str">
            <v>m2</v>
          </cell>
          <cell r="D193">
            <v>33.04</v>
          </cell>
        </row>
        <row r="194">
          <cell r="A194">
            <v>2000083</v>
          </cell>
          <cell r="B194" t="str">
            <v>Chapa de aco 3/4, p/passagem de veiculos sobre valas, c/col</v>
          </cell>
          <cell r="C194" t="str">
            <v>m2</v>
          </cell>
          <cell r="D194">
            <v>45.06</v>
          </cell>
        </row>
        <row r="195">
          <cell r="A195">
            <v>2000084</v>
          </cell>
          <cell r="B195" t="str">
            <v>Rebaixamento do lencol freatico</v>
          </cell>
          <cell r="C195" t="str">
            <v>dia</v>
          </cell>
          <cell r="D195">
            <v>168</v>
          </cell>
        </row>
        <row r="196">
          <cell r="A196">
            <v>2000085</v>
          </cell>
          <cell r="B196" t="str">
            <v>Esgotamento de vala</v>
          </cell>
          <cell r="C196" t="str">
            <v>hpxh</v>
          </cell>
          <cell r="D196">
            <v>3.85</v>
          </cell>
        </row>
        <row r="197">
          <cell r="A197">
            <v>2000086</v>
          </cell>
          <cell r="B197" t="str">
            <v>Tubo de Inspecao e Limpeza (TIL) em PVC linha de Esgotament</v>
          </cell>
          <cell r="C197" t="str">
            <v>un</v>
          </cell>
          <cell r="D197">
            <v>139.72</v>
          </cell>
        </row>
        <row r="198">
          <cell r="A198">
            <v>2000087</v>
          </cell>
          <cell r="B198" t="str">
            <v>Terminal de Limpeza (TL) em PVC linha de Esgotamento Sanita</v>
          </cell>
          <cell r="C198" t="str">
            <v>un</v>
          </cell>
          <cell r="D198">
            <v>0</v>
          </cell>
        </row>
        <row r="199">
          <cell r="A199">
            <v>2000088</v>
          </cell>
          <cell r="B199" t="str">
            <v>Fornecimento e instalacao de Conjunto Moto-Bomba, Hm=3,82 m</v>
          </cell>
          <cell r="C199" t="str">
            <v>un</v>
          </cell>
          <cell r="D199">
            <v>8662.09</v>
          </cell>
        </row>
        <row r="200">
          <cell r="A200">
            <v>2000089</v>
          </cell>
          <cell r="B200" t="str">
            <v>Fornecimento e instalacao de Conjunto Moto-Bomba, Hm=13,01</v>
          </cell>
          <cell r="C200" t="str">
            <v>un</v>
          </cell>
          <cell r="D200">
            <v>15934.28</v>
          </cell>
        </row>
        <row r="201">
          <cell r="A201">
            <v>2000090</v>
          </cell>
          <cell r="B201" t="str">
            <v>Fornecimento e instalacao de Conjunto Moto-Bomba, Hm=9,18 m</v>
          </cell>
          <cell r="C201" t="str">
            <v>un</v>
          </cell>
          <cell r="D201">
            <v>12659.36</v>
          </cell>
        </row>
        <row r="202">
          <cell r="A202">
            <v>2000091</v>
          </cell>
          <cell r="B202" t="str">
            <v>Fornecimento e instalacao de Conjunto Moto-Bomba, Hm=12,53</v>
          </cell>
          <cell r="C202" t="str">
            <v>un</v>
          </cell>
          <cell r="D202">
            <v>5756.43</v>
          </cell>
        </row>
        <row r="203">
          <cell r="A203">
            <v>2000092</v>
          </cell>
          <cell r="B203" t="str">
            <v>Fornecimento e instalacao de Conjunto Moto-Bomba, Hm=7,99 m</v>
          </cell>
          <cell r="C203" t="str">
            <v>un</v>
          </cell>
          <cell r="D203">
            <v>11689.38</v>
          </cell>
        </row>
        <row r="204">
          <cell r="A204">
            <v>2000093</v>
          </cell>
          <cell r="B204" t="str">
            <v>Fornecimento e instalacao de Conjunto Moto-Bomba, Hm=3,02 m</v>
          </cell>
          <cell r="C204" t="str">
            <v>un</v>
          </cell>
          <cell r="D204">
            <v>8662.09</v>
          </cell>
        </row>
        <row r="205">
          <cell r="A205">
            <v>2000094</v>
          </cell>
          <cell r="B205" t="str">
            <v>Fornecimento e instalacao de Conjunto Moto-Bomba, Hm=20,01</v>
          </cell>
          <cell r="C205" t="str">
            <v>un</v>
          </cell>
          <cell r="D205">
            <v>13810.04</v>
          </cell>
        </row>
        <row r="206">
          <cell r="A206">
            <v>2000095</v>
          </cell>
          <cell r="B206" t="str">
            <v>Fornecimento e instalacao de Conjunto Moto-Bomba, Hm=7,73 m</v>
          </cell>
          <cell r="C206" t="str">
            <v>un</v>
          </cell>
          <cell r="D206">
            <v>28982.7</v>
          </cell>
        </row>
        <row r="207">
          <cell r="A207">
            <v>2000096</v>
          </cell>
          <cell r="B207" t="str">
            <v>Fornecimento e Montagem de  Tubos, pecas, valvulas e equipa</v>
          </cell>
          <cell r="C207" t="str">
            <v>vba</v>
          </cell>
          <cell r="D207">
            <v>0</v>
          </cell>
        </row>
        <row r="208">
          <cell r="A208">
            <v>2000097</v>
          </cell>
          <cell r="B208" t="str">
            <v>Entrada e quadro de energia para os conj. Moto-Bomba.</v>
          </cell>
          <cell r="C208" t="str">
            <v>vba</v>
          </cell>
          <cell r="D208">
            <v>0</v>
          </cell>
        </row>
        <row r="209">
          <cell r="A209">
            <v>2000098</v>
          </cell>
          <cell r="B209" t="str">
            <v>Fornecimento e instalacao de Conjunto Moto-Bomba, Hm=3,90m</v>
          </cell>
          <cell r="C209" t="str">
            <v>un</v>
          </cell>
          <cell r="D209">
            <v>11689.38</v>
          </cell>
        </row>
        <row r="210">
          <cell r="A210">
            <v>2000099</v>
          </cell>
          <cell r="B210" t="str">
            <v>Fornecimento e instalacao de Conjunto Moto-Bomba, Hm=7,50m</v>
          </cell>
          <cell r="C210" t="str">
            <v>un</v>
          </cell>
          <cell r="D210">
            <v>11689.38</v>
          </cell>
        </row>
        <row r="211">
          <cell r="A211">
            <v>2000100</v>
          </cell>
          <cell r="B211" t="str">
            <v>Fornecimento e instalacao de Conjunto Moto-Bomba, Hm=4,55m</v>
          </cell>
          <cell r="C211" t="str">
            <v>un</v>
          </cell>
          <cell r="D211">
            <v>17449.72</v>
          </cell>
        </row>
        <row r="212">
          <cell r="A212">
            <v>2000101</v>
          </cell>
          <cell r="B212" t="str">
            <v>Fornecimento e instalacao de Conjunto Moto-Bomba, Hm=4,16m</v>
          </cell>
          <cell r="C212" t="str">
            <v>un</v>
          </cell>
          <cell r="D212">
            <v>8662.09</v>
          </cell>
        </row>
        <row r="213">
          <cell r="A213">
            <v>2000102</v>
          </cell>
          <cell r="B213" t="str">
            <v>Fornecimento e instalacao de Conjunto Moto-Bomba, Hm=6,40m</v>
          </cell>
          <cell r="C213" t="str">
            <v>un</v>
          </cell>
          <cell r="D213">
            <v>5739.43</v>
          </cell>
        </row>
        <row r="214">
          <cell r="A214">
            <v>2000103</v>
          </cell>
          <cell r="B214" t="str">
            <v>Fornecimento e instalacao de Conjunto Moto-Bomba, Hm=4,85m</v>
          </cell>
          <cell r="C214" t="str">
            <v>un</v>
          </cell>
          <cell r="D214">
            <v>5798.64</v>
          </cell>
        </row>
        <row r="215">
          <cell r="A215">
            <v>2000104</v>
          </cell>
          <cell r="B215" t="str">
            <v>Fornecimento e instalacao de Conjunto Moto-Bomba, Hm=3,39m</v>
          </cell>
          <cell r="C215" t="str">
            <v>un</v>
          </cell>
          <cell r="D215">
            <v>4844.76</v>
          </cell>
        </row>
        <row r="216">
          <cell r="A216">
            <v>2000105</v>
          </cell>
          <cell r="B216" t="str">
            <v>Fornecimento e instalacao de Conjunto Moto-Bomba, Hm=4,69m</v>
          </cell>
          <cell r="C216" t="str">
            <v>un</v>
          </cell>
          <cell r="D216">
            <v>11689.38</v>
          </cell>
        </row>
        <row r="217">
          <cell r="A217">
            <v>2000106</v>
          </cell>
          <cell r="B217" t="str">
            <v>Fornecimento e instalacao de Conjunto Moto-Bomba, Hm=6,36m</v>
          </cell>
          <cell r="C217" t="str">
            <v>un</v>
          </cell>
          <cell r="D217">
            <v>8662.09</v>
          </cell>
        </row>
        <row r="218">
          <cell r="A218">
            <v>2000107</v>
          </cell>
          <cell r="B218" t="str">
            <v>Fornecimento e instalacao de Conjunto Moto-Bomba, Hm=5,36m</v>
          </cell>
          <cell r="C218" t="str">
            <v>un</v>
          </cell>
          <cell r="D218">
            <v>8662.09</v>
          </cell>
        </row>
        <row r="219">
          <cell r="A219">
            <v>2000108</v>
          </cell>
          <cell r="B219" t="str">
            <v>Fornecimento e instalacao de Conjunto Moto-Bomba, Hm=5m e Q</v>
          </cell>
          <cell r="C219" t="str">
            <v>un</v>
          </cell>
          <cell r="D219">
            <v>2131.29</v>
          </cell>
        </row>
        <row r="220">
          <cell r="A220">
            <v>2000109</v>
          </cell>
          <cell r="B220" t="str">
            <v>Fornecimento e instalacao de Conjunto Moto-Bomba, Hm=5m e Q</v>
          </cell>
          <cell r="C220" t="str">
            <v>un</v>
          </cell>
          <cell r="D220">
            <v>4844.76</v>
          </cell>
        </row>
        <row r="221">
          <cell r="A221">
            <v>2000110</v>
          </cell>
          <cell r="B221" t="str">
            <v>Fornecimento e instalacao de Conjunto Moto-Bomba, Hm=2,97m</v>
          </cell>
          <cell r="C221" t="str">
            <v>un</v>
          </cell>
          <cell r="D221">
            <v>5739.43</v>
          </cell>
        </row>
        <row r="222">
          <cell r="A222">
            <v>2000111</v>
          </cell>
          <cell r="B222" t="str">
            <v>Tubo de FoFo ductil, classe K-7, c/junta elastica, Diam. de</v>
          </cell>
          <cell r="C222" t="str">
            <v>m</v>
          </cell>
          <cell r="D222">
            <v>188.56</v>
          </cell>
        </row>
        <row r="223">
          <cell r="A223">
            <v>2000112</v>
          </cell>
          <cell r="B223" t="str">
            <v>Assentamento de tubul. FoFo, c/junta elastica, Diam.de 075m</v>
          </cell>
          <cell r="C223" t="str">
            <v>m</v>
          </cell>
          <cell r="D223">
            <v>1.51</v>
          </cell>
        </row>
        <row r="224">
          <cell r="A224">
            <v>2000113</v>
          </cell>
          <cell r="B224" t="str">
            <v>Fornecimento e instalacao de Conjunto Moto-Bomba, Hm=1,81m</v>
          </cell>
          <cell r="C224" t="str">
            <v>un</v>
          </cell>
          <cell r="D224">
            <v>5739.43</v>
          </cell>
        </row>
        <row r="225">
          <cell r="A225">
            <v>2000114</v>
          </cell>
          <cell r="B225" t="str">
            <v>Fornecimento e instalacao de Conjunto Moto-Bomba, Hm=12,33m</v>
          </cell>
          <cell r="C225" t="str">
            <v>un</v>
          </cell>
          <cell r="D225">
            <v>10755.07</v>
          </cell>
        </row>
        <row r="226">
          <cell r="A226">
            <v>2000115</v>
          </cell>
          <cell r="B226" t="str">
            <v>Fornecimento e instalacao de Conjunto Moto-Bomba, Hm=5,00m</v>
          </cell>
          <cell r="C226" t="str">
            <v>un</v>
          </cell>
          <cell r="D226">
            <v>8662.09</v>
          </cell>
        </row>
        <row r="227">
          <cell r="A227">
            <v>2000116</v>
          </cell>
          <cell r="B227" t="str">
            <v>Fornecimento e instalacao de Conjunto Moto-Bomba, Hm=4,19m</v>
          </cell>
          <cell r="C227" t="str">
            <v>un</v>
          </cell>
          <cell r="D227">
            <v>8662.09</v>
          </cell>
        </row>
        <row r="228">
          <cell r="A228">
            <v>2000117</v>
          </cell>
          <cell r="B228" t="str">
            <v>Fornecimento e instalacao de Conjunto Moto-Bomba, Hm=14,83m</v>
          </cell>
          <cell r="C228" t="str">
            <v>un</v>
          </cell>
          <cell r="D228">
            <v>5739.43</v>
          </cell>
        </row>
        <row r="229">
          <cell r="A229">
            <v>2000118</v>
          </cell>
          <cell r="B229" t="str">
            <v>Fornecimento e instalacao de Conjunto Moto-Bomba, Hm=7,59m</v>
          </cell>
          <cell r="C229" t="str">
            <v>un</v>
          </cell>
          <cell r="D229">
            <v>8704.5</v>
          </cell>
        </row>
        <row r="230">
          <cell r="A230">
            <v>2000119</v>
          </cell>
          <cell r="B230" t="str">
            <v>Fornecimento e instalacao de Conjunto Moto-Bomba, Hm=6,77m</v>
          </cell>
          <cell r="C230" t="str">
            <v>un</v>
          </cell>
          <cell r="D230">
            <v>11689.38</v>
          </cell>
        </row>
        <row r="231">
          <cell r="A231">
            <v>2000120</v>
          </cell>
          <cell r="B231" t="str">
            <v>Fornecimento e instalacao de Conjunto Moto-Bomba, Hm=4,96m</v>
          </cell>
          <cell r="C231" t="str">
            <v>un</v>
          </cell>
          <cell r="D231">
            <v>0</v>
          </cell>
        </row>
        <row r="232">
          <cell r="A232">
            <v>2000121</v>
          </cell>
          <cell r="B232" t="str">
            <v>Fornecimento e instalacao de Conjunto Moto-Bomba, Hm=10,00m</v>
          </cell>
          <cell r="C232" t="str">
            <v>un</v>
          </cell>
          <cell r="D232">
            <v>5756.43</v>
          </cell>
        </row>
        <row r="233">
          <cell r="A233">
            <v>2000122</v>
          </cell>
          <cell r="B233" t="str">
            <v>Fornecimento e instalacao de Conjunto Moto-Bomba, Hm=5,56m</v>
          </cell>
          <cell r="C233" t="str">
            <v>un</v>
          </cell>
          <cell r="D233">
            <v>0</v>
          </cell>
        </row>
        <row r="234">
          <cell r="A234">
            <v>2000123</v>
          </cell>
          <cell r="B234" t="str">
            <v>Fornecimento e instalacao de Conjunto Moto-Bomba, Hm=9,95m</v>
          </cell>
          <cell r="C234" t="str">
            <v>un</v>
          </cell>
          <cell r="D234">
            <v>5756.43</v>
          </cell>
        </row>
        <row r="235">
          <cell r="A235">
            <v>2000124</v>
          </cell>
          <cell r="B235" t="str">
            <v>Fornecimento e instalacao de Conjunto Moto-Bomba, Hm=6,92m</v>
          </cell>
          <cell r="C235" t="str">
            <v>un</v>
          </cell>
          <cell r="D235">
            <v>8704.5</v>
          </cell>
        </row>
        <row r="236">
          <cell r="A236">
            <v>2000125</v>
          </cell>
          <cell r="B236" t="str">
            <v>Fornecimento e instalacao de Conjunto Moto-Bomba, Hm=7,50m</v>
          </cell>
          <cell r="C236" t="str">
            <v>un</v>
          </cell>
          <cell r="D236">
            <v>17114.38</v>
          </cell>
        </row>
        <row r="237">
          <cell r="A237">
            <v>2000126</v>
          </cell>
          <cell r="B237" t="str">
            <v>Assentamento de pecas especiais de FoFo c/junta elastica, D</v>
          </cell>
          <cell r="C237" t="str">
            <v>un</v>
          </cell>
          <cell r="D237">
            <v>14.1</v>
          </cell>
        </row>
        <row r="238">
          <cell r="A238">
            <v>2000127</v>
          </cell>
          <cell r="B238" t="str">
            <v>Fornecimento e instalacao de Conjunto Moto-Bomba, Hm=25,90m</v>
          </cell>
          <cell r="C238" t="str">
            <v>un</v>
          </cell>
          <cell r="D238">
            <v>0</v>
          </cell>
        </row>
        <row r="239">
          <cell r="A239">
            <v>2000128</v>
          </cell>
          <cell r="B239" t="str">
            <v>Fornecimento e instalacao de Conjunto Moto-Bomba, Hm=14,80m</v>
          </cell>
          <cell r="C239" t="str">
            <v>un</v>
          </cell>
          <cell r="D239">
            <v>0</v>
          </cell>
        </row>
        <row r="240">
          <cell r="A240">
            <v>2000129</v>
          </cell>
          <cell r="B240" t="str">
            <v>Fornecimento e instalacao de Conjunto Moto-Bomba, Hm=4,50m</v>
          </cell>
          <cell r="C240" t="str">
            <v>un</v>
          </cell>
          <cell r="D240">
            <v>0</v>
          </cell>
        </row>
        <row r="241">
          <cell r="A241">
            <v>2000130</v>
          </cell>
          <cell r="B241" t="str">
            <v>Tubo de concreto armado, Classe A-2, c/junta elastica, p/es</v>
          </cell>
          <cell r="C241" t="str">
            <v>m</v>
          </cell>
          <cell r="D241">
            <v>110.65</v>
          </cell>
        </row>
        <row r="242">
          <cell r="A242">
            <v>2000131</v>
          </cell>
          <cell r="B242" t="str">
            <v>Fornecimento e instalacao de Conjunto Moto-Bomba, Hm=26,03m</v>
          </cell>
          <cell r="C242" t="str">
            <v>un</v>
          </cell>
          <cell r="D242">
            <v>13154.41</v>
          </cell>
        </row>
        <row r="243">
          <cell r="A243">
            <v>2000132</v>
          </cell>
          <cell r="B243" t="str">
            <v>Fornecimento e instalacao de Conjunto Moto-Bomba, Hm=11,55m</v>
          </cell>
          <cell r="C243" t="str">
            <v>un</v>
          </cell>
          <cell r="D243">
            <v>8699.8700000000008</v>
          </cell>
        </row>
        <row r="244">
          <cell r="A244">
            <v>2000133</v>
          </cell>
          <cell r="B244" t="str">
            <v>Fornecimento e instalacao de Conjunto Moto-Bomba, Hm=34,56m</v>
          </cell>
          <cell r="C244" t="str">
            <v>un</v>
          </cell>
          <cell r="D244">
            <v>10885.61</v>
          </cell>
        </row>
        <row r="245">
          <cell r="A245">
            <v>2000134</v>
          </cell>
          <cell r="B245" t="str">
            <v>Fornecimento e instalacao de Conjunto Moto-Bomba, Hm=7,38m</v>
          </cell>
          <cell r="C245" t="str">
            <v>un</v>
          </cell>
          <cell r="D245">
            <v>5756.43</v>
          </cell>
        </row>
        <row r="246">
          <cell r="A246">
            <v>2000135</v>
          </cell>
          <cell r="B246" t="str">
            <v>Fornecimento e instalacao de Conjunto Moto-Bomba, Hm=3,79m</v>
          </cell>
          <cell r="C246" t="str">
            <v>un</v>
          </cell>
          <cell r="D246">
            <v>8662.09</v>
          </cell>
        </row>
        <row r="247">
          <cell r="A247">
            <v>2000136</v>
          </cell>
          <cell r="B247" t="str">
            <v>Escavacao de vala nao escorada, em amt. de 1a. cat., entre</v>
          </cell>
          <cell r="C247" t="str">
            <v>m3</v>
          </cell>
          <cell r="D247">
            <v>11.98</v>
          </cell>
        </row>
        <row r="248">
          <cell r="A248">
            <v>2000137</v>
          </cell>
          <cell r="B248" t="str">
            <v>Fornecimento e instalacao de Conjunto Moto-Bomba, do tipo s</v>
          </cell>
          <cell r="C248" t="str">
            <v>un</v>
          </cell>
          <cell r="D248">
            <v>5756.43</v>
          </cell>
        </row>
        <row r="249">
          <cell r="A249">
            <v>2000138</v>
          </cell>
          <cell r="B249" t="str">
            <v>Fornecimento e instalacao de Conjunto Moto-Bomba, do tipo s</v>
          </cell>
          <cell r="C249" t="str">
            <v>un</v>
          </cell>
          <cell r="D249">
            <v>5739.44</v>
          </cell>
        </row>
        <row r="250">
          <cell r="A250">
            <v>2000139</v>
          </cell>
          <cell r="B250" t="str">
            <v>Fornecimento e instalacao de Conjunto Moto-Bomba do tipo su</v>
          </cell>
          <cell r="C250" t="str">
            <v>un</v>
          </cell>
          <cell r="D250">
            <v>8699.8799999999992</v>
          </cell>
        </row>
        <row r="251">
          <cell r="A251">
            <v>2000140</v>
          </cell>
          <cell r="B251" t="str">
            <v>Fornecimento e instalacao de Conjunto Moto-Bomba do tipo su</v>
          </cell>
          <cell r="C251" t="str">
            <v>un</v>
          </cell>
          <cell r="D251">
            <v>5739.44</v>
          </cell>
        </row>
        <row r="252">
          <cell r="A252">
            <v>2000141</v>
          </cell>
          <cell r="B252" t="str">
            <v>Impermeabilizacao de reservatorio, sujeito a lencol freatic</v>
          </cell>
          <cell r="C252" t="str">
            <v>m2</v>
          </cell>
          <cell r="D252">
            <v>32.21</v>
          </cell>
        </row>
        <row r="253">
          <cell r="A253">
            <v>2000142</v>
          </cell>
          <cell r="B253" t="str">
            <v>Fornecimento e instalacao de Conjunto Moto-Bomba do tipo su</v>
          </cell>
          <cell r="C253" t="str">
            <v>un</v>
          </cell>
          <cell r="D253">
            <v>16201.29</v>
          </cell>
        </row>
        <row r="254">
          <cell r="A254">
            <v>2000143</v>
          </cell>
          <cell r="B254" t="str">
            <v>Fornecimento e instalacao de Conjunto Moto-Bomba do tipo su</v>
          </cell>
          <cell r="C254" t="str">
            <v>un</v>
          </cell>
          <cell r="D254">
            <v>8662.09</v>
          </cell>
        </row>
        <row r="255">
          <cell r="A255">
            <v>2000144</v>
          </cell>
          <cell r="B255" t="str">
            <v>Fornecimento e instalacao de Conjunto Moto-Bomba do tipo su</v>
          </cell>
          <cell r="C255" t="str">
            <v>un</v>
          </cell>
          <cell r="D255">
            <v>8662.09</v>
          </cell>
        </row>
        <row r="256">
          <cell r="A256">
            <v>2000145</v>
          </cell>
          <cell r="B256" t="str">
            <v>Fornecimento e instalacao de Conjunto Moto-Bomba do tipo su</v>
          </cell>
          <cell r="C256" t="str">
            <v>un</v>
          </cell>
          <cell r="D256">
            <v>2547.5</v>
          </cell>
        </row>
        <row r="257">
          <cell r="A257">
            <v>2000146</v>
          </cell>
          <cell r="B257" t="str">
            <v>Fornecimento e instalacao de Conjunto Moto-Bomba do tipo su</v>
          </cell>
          <cell r="C257" t="str">
            <v>un</v>
          </cell>
          <cell r="D257">
            <v>5739.44</v>
          </cell>
        </row>
        <row r="258">
          <cell r="A258">
            <v>2000147</v>
          </cell>
          <cell r="B258" t="str">
            <v>Fornecimento e instalacao de Conjunto Moto-Bomba do tipo su</v>
          </cell>
          <cell r="C258" t="str">
            <v>un</v>
          </cell>
          <cell r="D258">
            <v>2547.5</v>
          </cell>
        </row>
        <row r="259">
          <cell r="A259">
            <v>2000148</v>
          </cell>
          <cell r="B259" t="str">
            <v>Fornecimento e instalacao de Conjunto Moto-Bombado tipo sub</v>
          </cell>
          <cell r="C259" t="str">
            <v>un</v>
          </cell>
          <cell r="D259">
            <v>5756.43</v>
          </cell>
        </row>
        <row r="260">
          <cell r="A260">
            <v>2000149</v>
          </cell>
          <cell r="B260" t="str">
            <v>Fornecimento e instalacao de Conjunto Moto-Bomba do tipo su</v>
          </cell>
          <cell r="C260" t="str">
            <v>un</v>
          </cell>
          <cell r="D260">
            <v>5739.44</v>
          </cell>
        </row>
        <row r="261">
          <cell r="A261">
            <v>2000150</v>
          </cell>
          <cell r="B261" t="str">
            <v>Fornecimento e instalacao de Conjunto Moto-Bomba do tipo su</v>
          </cell>
          <cell r="C261" t="str">
            <v>un</v>
          </cell>
          <cell r="D261">
            <v>8662.09</v>
          </cell>
        </row>
        <row r="262">
          <cell r="A262">
            <v>2000151</v>
          </cell>
          <cell r="B262" t="str">
            <v>Fornecimento e instalacao de Conjunto Moto-Bomba do tipo su</v>
          </cell>
          <cell r="C262" t="str">
            <v>un</v>
          </cell>
          <cell r="D262">
            <v>11689.38</v>
          </cell>
        </row>
        <row r="263">
          <cell r="A263">
            <v>2000152</v>
          </cell>
          <cell r="B263" t="str">
            <v>Fornecimento e instalacao de Conjunto Moto-Bomba do tipo su</v>
          </cell>
          <cell r="C263" t="str">
            <v>un</v>
          </cell>
          <cell r="D263">
            <v>11689.38</v>
          </cell>
        </row>
        <row r="264">
          <cell r="A264">
            <v>2000153</v>
          </cell>
          <cell r="B264" t="str">
            <v>Fornecimento e instalacao de Conjunto Moto-Bomba do tipo su</v>
          </cell>
          <cell r="C264" t="str">
            <v>un</v>
          </cell>
          <cell r="D264">
            <v>8704.5</v>
          </cell>
        </row>
        <row r="265">
          <cell r="A265">
            <v>2000154</v>
          </cell>
          <cell r="B265" t="str">
            <v>Fornecimento e instalacao de Conjunto Moto-Bomba do tipo su</v>
          </cell>
          <cell r="C265" t="str">
            <v>un</v>
          </cell>
          <cell r="D265">
            <v>13843.62</v>
          </cell>
        </row>
        <row r="266">
          <cell r="A266">
            <v>2000155</v>
          </cell>
          <cell r="B266" t="str">
            <v>Fornecimento e instalacao de Conjunto Moto-Bomba do tipo su</v>
          </cell>
          <cell r="C266" t="str">
            <v>un</v>
          </cell>
          <cell r="D266">
            <v>11641.41</v>
          </cell>
        </row>
        <row r="267">
          <cell r="A267">
            <v>2000156</v>
          </cell>
          <cell r="B267" t="str">
            <v>Fornecimento e instalacao de Conjunto Moto-Bomba do tipo su</v>
          </cell>
          <cell r="C267" t="str">
            <v>un</v>
          </cell>
          <cell r="D267">
            <v>11641.41</v>
          </cell>
        </row>
        <row r="268">
          <cell r="A268">
            <v>2000157</v>
          </cell>
          <cell r="B268" t="str">
            <v>Fornecimento e instalacao de Conjunto Moto-Bomba do tipo su</v>
          </cell>
          <cell r="C268" t="str">
            <v>un</v>
          </cell>
          <cell r="D268">
            <v>5739.44</v>
          </cell>
        </row>
        <row r="269">
          <cell r="A269">
            <v>2000158</v>
          </cell>
          <cell r="B269" t="str">
            <v>Fornecimento e instalacao de Conjunto Moto-Bomba do tipo su</v>
          </cell>
          <cell r="C269" t="str">
            <v>un</v>
          </cell>
          <cell r="D269">
            <v>8662.09</v>
          </cell>
        </row>
        <row r="270">
          <cell r="A270">
            <v>2000159</v>
          </cell>
          <cell r="B270" t="str">
            <v>Fornecimento e instalacao de Conjunto Moto-Bomba do tipo su</v>
          </cell>
          <cell r="C270" t="str">
            <v>un</v>
          </cell>
          <cell r="D270">
            <v>5739.43</v>
          </cell>
        </row>
        <row r="271">
          <cell r="A271">
            <v>2000160</v>
          </cell>
          <cell r="B271" t="str">
            <v>Fornecimento e instalacao de Conjunto Moto-Bomba do tipo su</v>
          </cell>
          <cell r="C271" t="str">
            <v>un</v>
          </cell>
          <cell r="D271">
            <v>16201.29</v>
          </cell>
        </row>
        <row r="272">
          <cell r="A272">
            <v>2000161</v>
          </cell>
          <cell r="B272" t="str">
            <v>Fornecimento e instalacao de Conjunto Moto-Bomba do tipo su</v>
          </cell>
          <cell r="C272" t="str">
            <v>un</v>
          </cell>
          <cell r="D272">
            <v>5756.43</v>
          </cell>
        </row>
        <row r="273">
          <cell r="A273">
            <v>2000162</v>
          </cell>
          <cell r="B273" t="str">
            <v>Fornecimento e instalacao de Conjunto Moto-Bomba do tipo su</v>
          </cell>
          <cell r="C273" t="str">
            <v>un</v>
          </cell>
          <cell r="D273">
            <v>8762.89</v>
          </cell>
        </row>
        <row r="274">
          <cell r="A274">
            <v>2000163</v>
          </cell>
          <cell r="B274" t="str">
            <v>Fornecimento e instalacao de Conjunto Moto-Bomba do tipo su</v>
          </cell>
          <cell r="C274" t="str">
            <v>un</v>
          </cell>
          <cell r="D274">
            <v>17449.72</v>
          </cell>
        </row>
        <row r="275">
          <cell r="A275">
            <v>2000164</v>
          </cell>
          <cell r="B275" t="str">
            <v>BARRACAO PARA ESCRITORIO DE OBRA - 1A. PARTE</v>
          </cell>
          <cell r="C275" t="str">
            <v>M2</v>
          </cell>
          <cell r="D275">
            <v>93.67</v>
          </cell>
        </row>
        <row r="276">
          <cell r="A276">
            <v>2000165</v>
          </cell>
          <cell r="B276" t="str">
            <v>Fornecimento e instalacao de Conjunto Moto-Bomba do tipo su</v>
          </cell>
          <cell r="C276" t="str">
            <v>un</v>
          </cell>
          <cell r="D276">
            <v>5739.44</v>
          </cell>
        </row>
        <row r="277">
          <cell r="A277">
            <v>2000166</v>
          </cell>
          <cell r="B277" t="str">
            <v>Fornecimento e instalacao de Conjunto Moto-Bomba do tipo su</v>
          </cell>
          <cell r="C277" t="str">
            <v>un</v>
          </cell>
          <cell r="D277">
            <v>11689.38</v>
          </cell>
        </row>
        <row r="278">
          <cell r="A278">
            <v>2000167</v>
          </cell>
          <cell r="B278" t="str">
            <v>Fornecimento e instalacao de Conjunto Moto-Bomba do tipo su</v>
          </cell>
          <cell r="C278" t="str">
            <v>un</v>
          </cell>
          <cell r="D278">
            <v>0</v>
          </cell>
        </row>
        <row r="279">
          <cell r="A279">
            <v>2000168</v>
          </cell>
          <cell r="B279" t="str">
            <v>Fornecimento e instalacao de Conjunto Moto-Bomba do tipo su</v>
          </cell>
          <cell r="C279" t="str">
            <v>un</v>
          </cell>
          <cell r="D279">
            <v>0</v>
          </cell>
        </row>
        <row r="280">
          <cell r="A280">
            <v>2000169</v>
          </cell>
          <cell r="B280" t="str">
            <v>Fornecimento e instalacao de Conjunto Moto-Bomba do tipo su</v>
          </cell>
          <cell r="C280" t="str">
            <v>un</v>
          </cell>
          <cell r="D280">
            <v>0</v>
          </cell>
        </row>
        <row r="281">
          <cell r="A281">
            <v>2000170</v>
          </cell>
          <cell r="B281" t="str">
            <v>Fornecimento e instalacao de Conjunto Moto-Bomba do tipo su</v>
          </cell>
          <cell r="C281" t="str">
            <v>un</v>
          </cell>
          <cell r="D281">
            <v>0</v>
          </cell>
        </row>
        <row r="282">
          <cell r="A282">
            <v>2000171</v>
          </cell>
          <cell r="B282" t="str">
            <v>Fornecimento e instalacao de Conjunto Moto-Bomba do tipo su</v>
          </cell>
          <cell r="C282" t="str">
            <v>un</v>
          </cell>
          <cell r="D282">
            <v>0</v>
          </cell>
        </row>
        <row r="283">
          <cell r="A283">
            <v>2000172</v>
          </cell>
          <cell r="B283" t="str">
            <v>Fornecimento e instalacao de Conjunto Moto-Bomba do tipo su</v>
          </cell>
          <cell r="C283" t="str">
            <v>un</v>
          </cell>
          <cell r="D283">
            <v>0</v>
          </cell>
        </row>
        <row r="284">
          <cell r="A284">
            <v>2000173</v>
          </cell>
          <cell r="B284" t="str">
            <v>Fornecimento e instalacao de Conjunto Moto-Bomba do tipo su</v>
          </cell>
          <cell r="C284" t="str">
            <v>un</v>
          </cell>
          <cell r="D284">
            <v>0</v>
          </cell>
        </row>
        <row r="285">
          <cell r="A285">
            <v>2000174</v>
          </cell>
          <cell r="B285" t="str">
            <v>Fornecimento e instalacao de Conjunto Moto-Bomba do tipo su</v>
          </cell>
          <cell r="C285" t="str">
            <v>un</v>
          </cell>
          <cell r="D285">
            <v>0</v>
          </cell>
        </row>
        <row r="286">
          <cell r="A286">
            <v>2000175</v>
          </cell>
          <cell r="B286" t="str">
            <v>Fornecimento e instalacao de Conjunto Moto-Bomba do tipo su</v>
          </cell>
          <cell r="C286" t="str">
            <v>un</v>
          </cell>
          <cell r="D286">
            <v>0</v>
          </cell>
        </row>
        <row r="287">
          <cell r="A287">
            <v>2000176</v>
          </cell>
          <cell r="B287" t="str">
            <v>Fornecimento e instalacao de Conjunto Moto-Bomba do tipo su</v>
          </cell>
          <cell r="C287" t="str">
            <v>un</v>
          </cell>
          <cell r="D287">
            <v>0</v>
          </cell>
        </row>
        <row r="288">
          <cell r="A288">
            <v>2000177</v>
          </cell>
          <cell r="B288" t="str">
            <v>Fornecimento e instalacao de Conjunto Moto-Bomba do tipo su</v>
          </cell>
          <cell r="C288" t="str">
            <v>un</v>
          </cell>
          <cell r="D288">
            <v>0</v>
          </cell>
        </row>
        <row r="289">
          <cell r="A289">
            <v>2000178</v>
          </cell>
          <cell r="B289" t="str">
            <v>Assentamento de tubul. FoFo, c/junta elastica, Diam.de 500m</v>
          </cell>
          <cell r="C289" t="str">
            <v>m</v>
          </cell>
          <cell r="D289">
            <v>19.87</v>
          </cell>
        </row>
        <row r="290">
          <cell r="A290">
            <v>2000179</v>
          </cell>
          <cell r="B290" t="str">
            <v>Fornecimento e instalacao de Conjunto Moto-Bomba do tipo su</v>
          </cell>
          <cell r="C290" t="str">
            <v>un</v>
          </cell>
          <cell r="D290">
            <v>0</v>
          </cell>
        </row>
        <row r="291">
          <cell r="A291">
            <v>2000180</v>
          </cell>
          <cell r="B291" t="str">
            <v>Fornecimento e instalacao de Conjunto Moto-Bomba do tipo su</v>
          </cell>
          <cell r="C291" t="str">
            <v>un</v>
          </cell>
          <cell r="D291">
            <v>0</v>
          </cell>
        </row>
        <row r="292">
          <cell r="A292">
            <v>2000181</v>
          </cell>
          <cell r="B292" t="str">
            <v>Fornecimento e instalacao de Conjunto Moto-Bomba do tipo su</v>
          </cell>
          <cell r="C292" t="str">
            <v>un</v>
          </cell>
          <cell r="D292">
            <v>0</v>
          </cell>
        </row>
        <row r="293">
          <cell r="A293">
            <v>2000182</v>
          </cell>
          <cell r="B293" t="str">
            <v>Fornecimento e instalacao de Conjunto Moto-Bomba do tipo su</v>
          </cell>
          <cell r="C293" t="str">
            <v>un</v>
          </cell>
          <cell r="D293">
            <v>0</v>
          </cell>
        </row>
        <row r="294">
          <cell r="A294">
            <v>2000183</v>
          </cell>
          <cell r="B294" t="str">
            <v>Fornecimento e instalacao de Conjunto Moto-Bomba do tipo su</v>
          </cell>
          <cell r="C294" t="str">
            <v>un</v>
          </cell>
          <cell r="D294">
            <v>0</v>
          </cell>
        </row>
        <row r="295">
          <cell r="A295">
            <v>2000184</v>
          </cell>
          <cell r="B295" t="str">
            <v>Fornecimento e instalacao de Conjunto Moto-Bomba do tipo su</v>
          </cell>
          <cell r="C295" t="str">
            <v>un</v>
          </cell>
          <cell r="D295">
            <v>0</v>
          </cell>
        </row>
        <row r="296">
          <cell r="A296">
            <v>2000185</v>
          </cell>
          <cell r="B296" t="str">
            <v>Fornecimento e instalacao de Conjunto Moto-Bomba do tipo su</v>
          </cell>
          <cell r="C296" t="str">
            <v>un</v>
          </cell>
          <cell r="D296">
            <v>0</v>
          </cell>
        </row>
        <row r="297">
          <cell r="A297">
            <v>2000186</v>
          </cell>
          <cell r="B297" t="str">
            <v>Fornecimento e instalacao de Conjunto Moto-Bomba do tipo su</v>
          </cell>
          <cell r="C297" t="str">
            <v>un</v>
          </cell>
          <cell r="D297">
            <v>0</v>
          </cell>
        </row>
        <row r="298">
          <cell r="A298">
            <v>2000187</v>
          </cell>
          <cell r="B298" t="str">
            <v>Fornecimento e instalacao de Conjunto Moto-Bomba do tipo su</v>
          </cell>
          <cell r="C298" t="str">
            <v>un</v>
          </cell>
          <cell r="D298">
            <v>0</v>
          </cell>
        </row>
        <row r="299">
          <cell r="A299">
            <v>2000188</v>
          </cell>
          <cell r="B299" t="str">
            <v>Fornecimento e instalacao de Conjunto Moto-Bomba do tipo su</v>
          </cell>
          <cell r="C299" t="str">
            <v>un</v>
          </cell>
          <cell r="D299">
            <v>0</v>
          </cell>
        </row>
        <row r="300">
          <cell r="A300">
            <v>2000189</v>
          </cell>
          <cell r="B300" t="str">
            <v>Fornecimento e instalacao de Conjunto Moto-Bomba do tipo su</v>
          </cell>
          <cell r="C300" t="str">
            <v>un</v>
          </cell>
          <cell r="D300">
            <v>0</v>
          </cell>
        </row>
        <row r="301">
          <cell r="A301">
            <v>2000190</v>
          </cell>
          <cell r="B301" t="str">
            <v>Fornecimento e instalacao de Conjunto Moto-Bomba do tipo su</v>
          </cell>
          <cell r="C301" t="str">
            <v>un</v>
          </cell>
          <cell r="D301">
            <v>0</v>
          </cell>
        </row>
        <row r="302">
          <cell r="A302">
            <v>2000191</v>
          </cell>
          <cell r="B302" t="str">
            <v>Fornecimento e instalacao de Conjunto Moto-Bomba do tipo su</v>
          </cell>
          <cell r="C302" t="str">
            <v>un</v>
          </cell>
          <cell r="D302">
            <v>0</v>
          </cell>
        </row>
        <row r="303">
          <cell r="A303">
            <v>2000192</v>
          </cell>
          <cell r="B303" t="str">
            <v>Fornecimento e instalacao de Conjunto Moto-Bomba do tipo su</v>
          </cell>
          <cell r="C303" t="str">
            <v>un</v>
          </cell>
          <cell r="D303">
            <v>0</v>
          </cell>
        </row>
        <row r="304">
          <cell r="A304">
            <v>2000193</v>
          </cell>
          <cell r="B304" t="str">
            <v>Fornecimento e instalacao de Conjunto Moto-Bomba do tipo su</v>
          </cell>
          <cell r="C304" t="str">
            <v>un</v>
          </cell>
          <cell r="D304">
            <v>0</v>
          </cell>
        </row>
        <row r="305">
          <cell r="A305">
            <v>2000194</v>
          </cell>
          <cell r="B305" t="str">
            <v>Fornecimento e instalacao de Conjunto Moto-Bomba do tipo su</v>
          </cell>
          <cell r="C305" t="str">
            <v>un</v>
          </cell>
          <cell r="D305">
            <v>0</v>
          </cell>
        </row>
        <row r="306">
          <cell r="A306">
            <v>2000195</v>
          </cell>
          <cell r="B306" t="str">
            <v>Fornecimento e instalacao de Conjunto Moto-Bomba do tipo su</v>
          </cell>
          <cell r="C306" t="str">
            <v>un</v>
          </cell>
          <cell r="D306">
            <v>0</v>
          </cell>
        </row>
        <row r="307">
          <cell r="A307">
            <v>2000196</v>
          </cell>
          <cell r="B307" t="str">
            <v>Fornecimento e instalacao de Conjunto Moto-Bomba do tipo su</v>
          </cell>
          <cell r="C307" t="str">
            <v>un</v>
          </cell>
          <cell r="D307">
            <v>0</v>
          </cell>
        </row>
        <row r="308">
          <cell r="A308">
            <v>2000197</v>
          </cell>
          <cell r="B308" t="str">
            <v>Fornecimento e instalacao de Conjunto Moto-Bomba do tipo su</v>
          </cell>
          <cell r="C308" t="str">
            <v>un</v>
          </cell>
          <cell r="D308">
            <v>0</v>
          </cell>
        </row>
        <row r="309">
          <cell r="A309">
            <v>2000198</v>
          </cell>
          <cell r="B309" t="str">
            <v>Fornecimento e instalacao de Conjunto Moto-Bomba do tipo su</v>
          </cell>
          <cell r="C309" t="str">
            <v>un</v>
          </cell>
          <cell r="D309">
            <v>0</v>
          </cell>
        </row>
        <row r="310">
          <cell r="A310">
            <v>2000199</v>
          </cell>
          <cell r="B310" t="str">
            <v>Fornecimento e instalacao de Conjunto Moto-Bomba do tipo su</v>
          </cell>
          <cell r="C310" t="str">
            <v>un</v>
          </cell>
          <cell r="D310">
            <v>0</v>
          </cell>
        </row>
        <row r="311">
          <cell r="A311">
            <v>2000200</v>
          </cell>
          <cell r="B311" t="str">
            <v>Fornecimento e instalacao de Conjunto Moto-Bomba do tipo su</v>
          </cell>
          <cell r="C311" t="str">
            <v>un</v>
          </cell>
          <cell r="D311">
            <v>0</v>
          </cell>
        </row>
        <row r="312">
          <cell r="A312">
            <v>2000201</v>
          </cell>
          <cell r="B312" t="str">
            <v>Fornecimento e instalacao de Conjunto Moto-Bomba do tipo su</v>
          </cell>
          <cell r="C312" t="str">
            <v>un</v>
          </cell>
          <cell r="D312">
            <v>0</v>
          </cell>
        </row>
        <row r="313">
          <cell r="A313">
            <v>2000202</v>
          </cell>
          <cell r="B313" t="str">
            <v>Fornecimento e instalacao de Conjunto Moto-Bomba do tipo su</v>
          </cell>
          <cell r="C313" t="str">
            <v>un</v>
          </cell>
          <cell r="D313">
            <v>0</v>
          </cell>
        </row>
        <row r="314">
          <cell r="A314">
            <v>2000203</v>
          </cell>
          <cell r="B314" t="str">
            <v>Fornecimento e instalacao de Conjunto Moto-Bomba do tipo su</v>
          </cell>
          <cell r="C314" t="str">
            <v>un</v>
          </cell>
          <cell r="D314">
            <v>0</v>
          </cell>
        </row>
        <row r="315">
          <cell r="A315">
            <v>2000204</v>
          </cell>
          <cell r="B315" t="str">
            <v>Fornecimento e instalacao de Conjunto Moto-Bomba do tipo su</v>
          </cell>
          <cell r="C315" t="str">
            <v>un</v>
          </cell>
          <cell r="D315">
            <v>0</v>
          </cell>
        </row>
        <row r="316">
          <cell r="A316">
            <v>2000205</v>
          </cell>
          <cell r="B316" t="str">
            <v>Fornecimento e instalacao de Conjunto Moto-Bomba do tipo su</v>
          </cell>
          <cell r="C316" t="str">
            <v>un</v>
          </cell>
          <cell r="D316">
            <v>0</v>
          </cell>
        </row>
        <row r="317">
          <cell r="A317">
            <v>2000206</v>
          </cell>
          <cell r="B317" t="str">
            <v>Fornecimento e instalacao de Conjunto Moto-Bomba do tipo su</v>
          </cell>
          <cell r="C317" t="str">
            <v>un</v>
          </cell>
          <cell r="D317">
            <v>0</v>
          </cell>
        </row>
        <row r="318">
          <cell r="A318">
            <v>2000207</v>
          </cell>
          <cell r="B318" t="str">
            <v>Fornecimento e instalacao de Conjunto Moto-Bomba do tipo su</v>
          </cell>
          <cell r="C318" t="str">
            <v>un</v>
          </cell>
          <cell r="D318">
            <v>0</v>
          </cell>
        </row>
        <row r="319">
          <cell r="A319">
            <v>2000208</v>
          </cell>
          <cell r="B319" t="str">
            <v>Fornecimento e instalacao de Conjunto Moto-Bomba do tipo su</v>
          </cell>
          <cell r="C319" t="str">
            <v>un</v>
          </cell>
          <cell r="D319">
            <v>0</v>
          </cell>
        </row>
        <row r="320">
          <cell r="A320">
            <v>2000209</v>
          </cell>
          <cell r="B320" t="str">
            <v>Fornecimento e instalacao de Conjunto Moto-Bomba do tipo su</v>
          </cell>
          <cell r="C320" t="str">
            <v>un</v>
          </cell>
          <cell r="D320">
            <v>0</v>
          </cell>
        </row>
        <row r="321">
          <cell r="A321">
            <v>2000210</v>
          </cell>
          <cell r="B321" t="str">
            <v>Fornecimento e instalacao de Conjunto Moto-Bomba do tipo su</v>
          </cell>
          <cell r="C321" t="str">
            <v>un</v>
          </cell>
          <cell r="D321">
            <v>0</v>
          </cell>
        </row>
        <row r="322">
          <cell r="A322">
            <v>2000211</v>
          </cell>
          <cell r="B322" t="str">
            <v>BARRACAO PARA ESCRITORIO DE OBRA - 2A. PARTE</v>
          </cell>
          <cell r="C322" t="str">
            <v>M2</v>
          </cell>
          <cell r="D322">
            <v>80.7</v>
          </cell>
        </row>
        <row r="323">
          <cell r="A323">
            <v>2000212</v>
          </cell>
          <cell r="B323" t="str">
            <v>Assentamento de tubul. PVC c/junta elastica, p/esgoto, diam</v>
          </cell>
          <cell r="C323" t="str">
            <v>m</v>
          </cell>
          <cell r="D323">
            <v>4.9000000000000004</v>
          </cell>
        </row>
        <row r="324">
          <cell r="A324">
            <v>2000213</v>
          </cell>
          <cell r="B324" t="str">
            <v>Assentamento de tubul. PVC c/junta elastica, p/esgoto, diam</v>
          </cell>
          <cell r="C324" t="str">
            <v>m</v>
          </cell>
          <cell r="D324">
            <v>5.82</v>
          </cell>
        </row>
        <row r="325">
          <cell r="A325">
            <v>2000214</v>
          </cell>
          <cell r="B325" t="str">
            <v>CAIXA DAGUA 310L EM FIBRA INSTALADA</v>
          </cell>
          <cell r="C325" t="str">
            <v>UN</v>
          </cell>
          <cell r="D325">
            <v>326</v>
          </cell>
        </row>
        <row r="326">
          <cell r="A326">
            <v>2000215</v>
          </cell>
          <cell r="B326" t="str">
            <v>Preparo manual de ter., compreend. acerto, raspagem eventua</v>
          </cell>
          <cell r="C326" t="str">
            <v>m2</v>
          </cell>
          <cell r="D326">
            <v>2.74</v>
          </cell>
        </row>
        <row r="327">
          <cell r="A327">
            <v>2000217</v>
          </cell>
          <cell r="B327" t="str">
            <v>CERCA C/ 8 FIOS DE ARAME FARPADO E ESTACAS DE CONCRETO</v>
          </cell>
          <cell r="C327" t="str">
            <v>M</v>
          </cell>
          <cell r="D327">
            <v>33.57</v>
          </cell>
        </row>
        <row r="328">
          <cell r="A328">
            <v>2000218</v>
          </cell>
          <cell r="B328" t="str">
            <v>COBERTA EM TELHA DE FIBROCIMENTO CANALETA 49 SOBRE MADEIRA</v>
          </cell>
          <cell r="C328" t="str">
            <v>M2</v>
          </cell>
          <cell r="D328">
            <v>280.37</v>
          </cell>
        </row>
        <row r="329">
          <cell r="A329">
            <v>2000219</v>
          </cell>
          <cell r="B329" t="str">
            <v>COBOGO VENEZIANO DE 50x50CM</v>
          </cell>
          <cell r="C329" t="str">
            <v>M2</v>
          </cell>
          <cell r="D329">
            <v>28.51</v>
          </cell>
        </row>
        <row r="330">
          <cell r="A330">
            <v>2000220</v>
          </cell>
          <cell r="B330" t="str">
            <v>Aterro em mat. de 1a.cat., espalhado p/trator, em camadas d</v>
          </cell>
          <cell r="C330" t="str">
            <v>m3</v>
          </cell>
          <cell r="D330">
            <v>10.11</v>
          </cell>
        </row>
        <row r="331">
          <cell r="A331">
            <v>2000221</v>
          </cell>
          <cell r="B331" t="str">
            <v>DEMOLICAO DE ALVENARIA DE 1/2 VEZ</v>
          </cell>
          <cell r="C331" t="str">
            <v>M3</v>
          </cell>
          <cell r="D331">
            <v>18.28</v>
          </cell>
        </row>
        <row r="332">
          <cell r="A332">
            <v>2000222</v>
          </cell>
          <cell r="B332" t="str">
            <v>DEMOLICAO DE CONCRETO SIMPLES</v>
          </cell>
          <cell r="C332" t="str">
            <v>M3</v>
          </cell>
          <cell r="D332">
            <v>59.41</v>
          </cell>
        </row>
        <row r="333">
          <cell r="A333">
            <v>2000223</v>
          </cell>
          <cell r="B333" t="str">
            <v>ESCAVACAO DE VALA A FRIO EM MATERIAL DE 2a. CATEGORIA ATE 1</v>
          </cell>
          <cell r="C333" t="str">
            <v>M3</v>
          </cell>
          <cell r="D333">
            <v>19.55</v>
          </cell>
        </row>
        <row r="334">
          <cell r="A334">
            <v>2000225</v>
          </cell>
          <cell r="B334" t="str">
            <v>Escavacao mecanica c/trator de lamina, potencia 200cv, em m</v>
          </cell>
          <cell r="C334" t="str">
            <v>m3</v>
          </cell>
          <cell r="D334">
            <v>3.16</v>
          </cell>
        </row>
        <row r="335">
          <cell r="A335">
            <v>2000231</v>
          </cell>
          <cell r="B335" t="str">
            <v>Assentamento de tubul. PVC c/junta elastica, p/esgoto, diam</v>
          </cell>
          <cell r="C335" t="str">
            <v>m</v>
          </cell>
          <cell r="D335">
            <v>3.42</v>
          </cell>
        </row>
        <row r="336">
          <cell r="A336">
            <v>2000232</v>
          </cell>
          <cell r="B336" t="str">
            <v>CARGA E DESCARGA DE TUBOS DE PVC RIGIDO E PVC DEFOFO DN 350</v>
          </cell>
          <cell r="C336" t="str">
            <v>m</v>
          </cell>
          <cell r="D336">
            <v>0.92</v>
          </cell>
        </row>
        <row r="337">
          <cell r="A337">
            <v>2000233</v>
          </cell>
          <cell r="B337" t="str">
            <v>Assentamento de tubul. PVC c/junta elastica, p/esgoto, diam</v>
          </cell>
          <cell r="C337" t="str">
            <v>m</v>
          </cell>
          <cell r="D337">
            <v>4.4400000000000004</v>
          </cell>
        </row>
        <row r="338">
          <cell r="A338">
            <v>2000234</v>
          </cell>
          <cell r="B338" t="str">
            <v>CARGA E DESCARGA DE TUBOS DE PVC RIGIDO E PVC DEFOFO DN 400</v>
          </cell>
          <cell r="C338" t="str">
            <v>m</v>
          </cell>
          <cell r="D338">
            <v>1.05</v>
          </cell>
        </row>
        <row r="339">
          <cell r="A339">
            <v>2000235</v>
          </cell>
          <cell r="B339" t="str">
            <v>Revestimento com gramineas para os taludes externos.</v>
          </cell>
          <cell r="C339" t="str">
            <v>M2</v>
          </cell>
          <cell r="D339">
            <v>15.35</v>
          </cell>
        </row>
        <row r="340">
          <cell r="A340">
            <v>2000236</v>
          </cell>
          <cell r="B340" t="str">
            <v>CARGA E DESCARGA DE TUBOS DE PVC RIGIDO E PVC DEFOFO DN 150</v>
          </cell>
          <cell r="C340" t="str">
            <v>m</v>
          </cell>
          <cell r="D340">
            <v>1.65</v>
          </cell>
        </row>
        <row r="341">
          <cell r="A341">
            <v>2000237</v>
          </cell>
          <cell r="B341" t="str">
            <v>CARGA E DESCARGA DE TUBOS DE PVC RIGIDO E PVC DEFOFO DN 250</v>
          </cell>
          <cell r="C341" t="str">
            <v>m</v>
          </cell>
          <cell r="D341">
            <v>2.89</v>
          </cell>
        </row>
        <row r="342">
          <cell r="A342">
            <v>2000238</v>
          </cell>
          <cell r="B342" t="str">
            <v>Assentamento de tubul. FoFo, c/junta elastica, Diam.de 350m</v>
          </cell>
          <cell r="C342" t="str">
            <v>m</v>
          </cell>
          <cell r="D342">
            <v>9.8800000000000008</v>
          </cell>
        </row>
        <row r="343">
          <cell r="A343">
            <v>2000239</v>
          </cell>
          <cell r="B343" t="str">
            <v>CARGA E DESCARGA DE TUBOS DE PVC RIGIDO E PVC DEFOFO DN 350</v>
          </cell>
          <cell r="C343" t="str">
            <v>m</v>
          </cell>
          <cell r="D343">
            <v>3.86</v>
          </cell>
        </row>
        <row r="344">
          <cell r="A344">
            <v>2000240</v>
          </cell>
          <cell r="B344" t="str">
            <v>Tubo de FoFo ductil, classe K-7, c/junta elastica, Diam. de</v>
          </cell>
          <cell r="C344" t="str">
            <v>m</v>
          </cell>
          <cell r="D344">
            <v>1.07</v>
          </cell>
        </row>
        <row r="345">
          <cell r="A345">
            <v>2000241</v>
          </cell>
          <cell r="B345" t="str">
            <v>CARGA E DESCARGA DE TUBOS DE PVC RIGIDO E PVC DEFOFO DN 400</v>
          </cell>
          <cell r="C345" t="str">
            <v>m</v>
          </cell>
          <cell r="D345">
            <v>4.13</v>
          </cell>
        </row>
        <row r="346">
          <cell r="A346">
            <v>2000242</v>
          </cell>
          <cell r="B346" t="str">
            <v>BARRACAO PARA ESCRITORIO DE OBRA - 3A. PARTE</v>
          </cell>
          <cell r="C346" t="str">
            <v>UN</v>
          </cell>
          <cell r="D346">
            <v>9.2200000000000006</v>
          </cell>
        </row>
        <row r="347">
          <cell r="A347">
            <v>2000243</v>
          </cell>
          <cell r="B347" t="str">
            <v>FORNECIMENTO E ASSENTAMENTO DE CURVA 11o EM FOFO DUCTIL, C/</v>
          </cell>
          <cell r="C347" t="str">
            <v>PC</v>
          </cell>
          <cell r="D347">
            <v>770.39</v>
          </cell>
        </row>
        <row r="348">
          <cell r="A348">
            <v>2000244</v>
          </cell>
          <cell r="B348" t="str">
            <v>ASSENTAMENTO DE CONEXOES EM FERRO FUNDIDO, JUNTA ELASTICA,</v>
          </cell>
          <cell r="C348" t="str">
            <v>PC</v>
          </cell>
          <cell r="D348">
            <v>10.09</v>
          </cell>
        </row>
        <row r="349">
          <cell r="A349">
            <v>2000245</v>
          </cell>
          <cell r="B349" t="str">
            <v>Tubo de FoFo ductil, classe K-7, c/junta elastica, Diam. de</v>
          </cell>
          <cell r="C349" t="str">
            <v>m</v>
          </cell>
          <cell r="D349">
            <v>1.24</v>
          </cell>
        </row>
        <row r="350">
          <cell r="A350">
            <v>2000246</v>
          </cell>
          <cell r="B350" t="str">
            <v>FORNECIMENTO E ASSENTAMENTO DE CURVA 45o EM FOFO JE DN 300M</v>
          </cell>
          <cell r="C350" t="str">
            <v>PC</v>
          </cell>
          <cell r="D350">
            <v>368.69</v>
          </cell>
        </row>
        <row r="351">
          <cell r="A351">
            <v>2000247</v>
          </cell>
          <cell r="B351" t="str">
            <v>ASSENTAMENTO DE CONEXOES EM FERRO FUNDIDO, JUNTA ELASTICA,</v>
          </cell>
          <cell r="C351" t="str">
            <v>PC</v>
          </cell>
          <cell r="D351">
            <v>9.2899999999999991</v>
          </cell>
        </row>
        <row r="352">
          <cell r="A352">
            <v>2000248</v>
          </cell>
          <cell r="B352" t="str">
            <v>FORNECIMENTO E ASSENTAMENTO DE CURVA 45o EM FOFO DUCTIL, C/</v>
          </cell>
          <cell r="C352" t="str">
            <v>PC</v>
          </cell>
          <cell r="D352">
            <v>780.39</v>
          </cell>
        </row>
        <row r="353">
          <cell r="A353">
            <v>2000249</v>
          </cell>
          <cell r="B353" t="str">
            <v>FORNECIMENTO E ASSENTAMENTO DE CURVA 90o EM FOFO DUCTIL, C/</v>
          </cell>
          <cell r="C353" t="str">
            <v>PC</v>
          </cell>
          <cell r="D353">
            <v>725.55</v>
          </cell>
        </row>
        <row r="354">
          <cell r="A354">
            <v>2000250</v>
          </cell>
          <cell r="B354" t="str">
            <v>Assentamento de tubul. FoFo, c/junta elastica, Diam.de 600m</v>
          </cell>
          <cell r="C354" t="str">
            <v>m</v>
          </cell>
          <cell r="D354">
            <v>24.14</v>
          </cell>
        </row>
        <row r="355">
          <cell r="A355">
            <v>2000251</v>
          </cell>
          <cell r="B355" t="str">
            <v>TERMINAL DE LIMPEZA (TL) DIAM. 150MM</v>
          </cell>
          <cell r="C355" t="str">
            <v>UN</v>
          </cell>
          <cell r="D355">
            <v>189.82</v>
          </cell>
        </row>
        <row r="356">
          <cell r="A356">
            <v>2000254</v>
          </cell>
          <cell r="B356" t="str">
            <v>Tubo de concreto armado, Classe A-2, p/esgoto, Diam. de 600</v>
          </cell>
          <cell r="C356" t="str">
            <v>m</v>
          </cell>
          <cell r="D356">
            <v>91.34</v>
          </cell>
        </row>
        <row r="357">
          <cell r="A357">
            <v>2000255</v>
          </cell>
          <cell r="B357" t="str">
            <v>Assentamento de tubul. FoFo, c/junta elastica, Diam.de 700m</v>
          </cell>
          <cell r="C357" t="str">
            <v>m</v>
          </cell>
          <cell r="D357">
            <v>28.36</v>
          </cell>
        </row>
        <row r="358">
          <cell r="A358">
            <v>2000256</v>
          </cell>
          <cell r="B358" t="str">
            <v>Escavacao em solo de 3a. categoria</v>
          </cell>
          <cell r="C358" t="str">
            <v>m3</v>
          </cell>
          <cell r="D358">
            <v>32.78</v>
          </cell>
        </row>
        <row r="359">
          <cell r="A359">
            <v>2000257</v>
          </cell>
          <cell r="B359" t="str">
            <v>Escavacao a ceu aberto, em mat. de 2a. cat.</v>
          </cell>
          <cell r="C359" t="str">
            <v>m3</v>
          </cell>
          <cell r="D359">
            <v>9.82</v>
          </cell>
        </row>
        <row r="360">
          <cell r="A360">
            <v>2000258</v>
          </cell>
          <cell r="B360" t="str">
            <v>Escavacao a ceu aberto, em mat. de 3a. cat.</v>
          </cell>
          <cell r="C360" t="str">
            <v>m3</v>
          </cell>
          <cell r="D360">
            <v>67.41</v>
          </cell>
        </row>
        <row r="361">
          <cell r="A361">
            <v>2000259</v>
          </cell>
          <cell r="B361" t="str">
            <v>Escavacao de vala em material de 3a. categoria entre 1,50m</v>
          </cell>
          <cell r="C361" t="str">
            <v>m3</v>
          </cell>
          <cell r="D361">
            <v>40.6</v>
          </cell>
        </row>
        <row r="362">
          <cell r="A362">
            <v>2000260</v>
          </cell>
          <cell r="B362" t="str">
            <v>Escavacao de vala em material de 3a. categoria ate 1,50m.</v>
          </cell>
          <cell r="C362" t="str">
            <v>m3</v>
          </cell>
          <cell r="D362">
            <v>126.16</v>
          </cell>
        </row>
        <row r="363">
          <cell r="A363">
            <v>2000261</v>
          </cell>
          <cell r="B363" t="str">
            <v>Travessia de rodovia</v>
          </cell>
          <cell r="C363" t="str">
            <v>m</v>
          </cell>
          <cell r="D363">
            <v>0</v>
          </cell>
        </row>
        <row r="364">
          <cell r="A364">
            <v>2000262</v>
          </cell>
          <cell r="B364" t="str">
            <v>Travessia de ferrovia</v>
          </cell>
          <cell r="C364" t="str">
            <v>m</v>
          </cell>
          <cell r="D364">
            <v>0</v>
          </cell>
        </row>
        <row r="365">
          <cell r="A365">
            <v>2000263</v>
          </cell>
          <cell r="B365" t="str">
            <v>Caixa de passeio para ligacao predial.</v>
          </cell>
          <cell r="C365" t="str">
            <v>un</v>
          </cell>
          <cell r="D365">
            <v>45.8</v>
          </cell>
        </row>
        <row r="366">
          <cell r="A366">
            <v>2000264</v>
          </cell>
          <cell r="B366" t="str">
            <v>Revestimento interno das lagoas com manta de polietileno</v>
          </cell>
          <cell r="C366" t="str">
            <v>m2</v>
          </cell>
          <cell r="D366">
            <v>1.39</v>
          </cell>
        </row>
        <row r="367">
          <cell r="A367">
            <v>2000265</v>
          </cell>
          <cell r="B367" t="str">
            <v>Revestimento primario para bermas e area de circulacao</v>
          </cell>
          <cell r="C367" t="str">
            <v>m3</v>
          </cell>
          <cell r="D367">
            <v>44.54</v>
          </cell>
        </row>
        <row r="368">
          <cell r="A368">
            <v>2000266</v>
          </cell>
          <cell r="B368" t="str">
            <v>Fossa septica e filtro anaerobico</v>
          </cell>
          <cell r="C368" t="str">
            <v>vb</v>
          </cell>
          <cell r="D368">
            <v>123418.7</v>
          </cell>
        </row>
        <row r="369">
          <cell r="A369">
            <v>2000267</v>
          </cell>
          <cell r="B369" t="str">
            <v>Tubo de concreto armado, Classe A-2, p/esgoto, Diam. de 800</v>
          </cell>
          <cell r="C369" t="str">
            <v>m</v>
          </cell>
          <cell r="D369">
            <v>206.12</v>
          </cell>
        </row>
        <row r="370">
          <cell r="A370">
            <v>2000268</v>
          </cell>
          <cell r="B370" t="str">
            <v>Tubo de FoFo ductil, classe K-7, c/junta elastica, Diam. de</v>
          </cell>
          <cell r="C370" t="str">
            <v>m</v>
          </cell>
          <cell r="D370">
            <v>350.9</v>
          </cell>
        </row>
        <row r="371">
          <cell r="A371">
            <v>2000269</v>
          </cell>
          <cell r="B371" t="str">
            <v>CARGA E DESCARGA DE TUBOS DE PVC RIGIDO E PVC DEFOFO DN 300</v>
          </cell>
          <cell r="C371" t="str">
            <v>m</v>
          </cell>
          <cell r="D371">
            <v>0.79</v>
          </cell>
        </row>
        <row r="372">
          <cell r="A372">
            <v>2000270</v>
          </cell>
          <cell r="B372" t="str">
            <v>Tubo de Inspecao e Limpeza (TIL) em PVC linha de Esgotament</v>
          </cell>
          <cell r="C372" t="str">
            <v>un</v>
          </cell>
          <cell r="D372">
            <v>204.54</v>
          </cell>
        </row>
        <row r="373">
          <cell r="A373">
            <v>2000271</v>
          </cell>
          <cell r="B373" t="str">
            <v>Tubo de Inspecao e Limpeza (TIL) em PVC linha de Esgotament</v>
          </cell>
          <cell r="C373" t="str">
            <v>un</v>
          </cell>
          <cell r="D373">
            <v>281.73</v>
          </cell>
        </row>
        <row r="374">
          <cell r="A374">
            <v>2000272</v>
          </cell>
          <cell r="B374" t="str">
            <v>Tubo de Inspecao e Limpeza (TIL) em PVC linha de Esgotament</v>
          </cell>
          <cell r="C374" t="str">
            <v>un</v>
          </cell>
          <cell r="D374">
            <v>355.36</v>
          </cell>
        </row>
        <row r="375">
          <cell r="A375">
            <v>2000273</v>
          </cell>
          <cell r="B375" t="str">
            <v>Tubo de Inspecao e Limpeza (TIL) em PVC linha de Esgotament</v>
          </cell>
          <cell r="C375" t="str">
            <v>un</v>
          </cell>
          <cell r="D375">
            <v>427.39</v>
          </cell>
        </row>
        <row r="376">
          <cell r="A376">
            <v>2000274</v>
          </cell>
          <cell r="B376" t="str">
            <v>Poco de visita em aneis de concreto pre-mold., p/esgoto san</v>
          </cell>
          <cell r="C376" t="str">
            <v>un</v>
          </cell>
          <cell r="D376">
            <v>745.61</v>
          </cell>
        </row>
        <row r="377">
          <cell r="A377">
            <v>2000275</v>
          </cell>
          <cell r="B377" t="str">
            <v>Poco de visita em aneis de concreto pre-mold., p/esgoto san</v>
          </cell>
          <cell r="C377" t="str">
            <v>un</v>
          </cell>
          <cell r="D377">
            <v>624.6</v>
          </cell>
        </row>
        <row r="378">
          <cell r="A378">
            <v>2000280</v>
          </cell>
          <cell r="B378" t="str">
            <v>Terminal de Limpeza (TL) em PVC linha de Esgotamento Sanita</v>
          </cell>
          <cell r="C378" t="str">
            <v>un</v>
          </cell>
          <cell r="D378">
            <v>161.97999999999999</v>
          </cell>
        </row>
        <row r="379">
          <cell r="A379">
            <v>2000281</v>
          </cell>
          <cell r="B379" t="str">
            <v>Poco de visita em aneis de concreto pre-mold., p/esgoto san</v>
          </cell>
          <cell r="C379" t="str">
            <v>un</v>
          </cell>
          <cell r="D379">
            <v>363.48</v>
          </cell>
        </row>
        <row r="380">
          <cell r="A380">
            <v>2000282</v>
          </cell>
          <cell r="B380" t="str">
            <v>Poco de visita em aneis de concreto pre-mold., p/esgoto san</v>
          </cell>
          <cell r="C380" t="str">
            <v>un</v>
          </cell>
          <cell r="D380">
            <v>421.64</v>
          </cell>
        </row>
        <row r="381">
          <cell r="A381">
            <v>2000283</v>
          </cell>
          <cell r="B381" t="str">
            <v>Fornecimento e instalacao de Conjunto Moto-Bomba, Hm=4,00 m</v>
          </cell>
          <cell r="C381" t="str">
            <v>un</v>
          </cell>
          <cell r="D381">
            <v>5732.65</v>
          </cell>
        </row>
        <row r="382">
          <cell r="A382">
            <v>2000284</v>
          </cell>
          <cell r="B382" t="str">
            <v>Fornecimento e instalacao de Conjunto Moto-Bomba, Hm=13,10</v>
          </cell>
          <cell r="C382" t="str">
            <v>un</v>
          </cell>
          <cell r="D382">
            <v>10718.7</v>
          </cell>
        </row>
        <row r="383">
          <cell r="A383">
            <v>2000285</v>
          </cell>
          <cell r="B383" t="str">
            <v>Fornecimento e instalacao de Conjunto Moto-Bomba, Hm=9,30 m</v>
          </cell>
          <cell r="C383" t="str">
            <v>un</v>
          </cell>
          <cell r="D383">
            <v>10718.7</v>
          </cell>
        </row>
        <row r="384">
          <cell r="A384">
            <v>2000286</v>
          </cell>
          <cell r="B384" t="str">
            <v>Fornecimento e instalacao de Conjunto Moto-Bomba, Hm=8,00 m</v>
          </cell>
          <cell r="C384" t="str">
            <v>un</v>
          </cell>
          <cell r="D384">
            <v>8680.5</v>
          </cell>
        </row>
        <row r="385">
          <cell r="A385">
            <v>2000287</v>
          </cell>
          <cell r="B385" t="str">
            <v>Fornecimento e instalacao de Conjunto Moto-Bomba, Hm=3,30 m</v>
          </cell>
          <cell r="C385" t="str">
            <v>un</v>
          </cell>
          <cell r="D385">
            <v>8639.7000000000007</v>
          </cell>
        </row>
        <row r="386">
          <cell r="A386">
            <v>2000288</v>
          </cell>
          <cell r="B386" t="str">
            <v>Fornecimento e instalacao de Conjunto Moto-Bomba, Hm=19,80</v>
          </cell>
          <cell r="C386" t="str">
            <v>un</v>
          </cell>
          <cell r="D386">
            <v>16132.5</v>
          </cell>
        </row>
        <row r="387">
          <cell r="A387">
            <v>2000289</v>
          </cell>
          <cell r="B387" t="str">
            <v>Fornecimento e instalacao de Conjunto Moto-Bomba, Hm=7,90 m</v>
          </cell>
          <cell r="C387" t="str">
            <v>un</v>
          </cell>
          <cell r="D387">
            <v>17371.93</v>
          </cell>
        </row>
        <row r="388">
          <cell r="A388">
            <v>2000290</v>
          </cell>
          <cell r="B388" t="str">
            <v>Fornecimento e instalacao de Conjunto Moto-Bomba, Hm=4,00 m</v>
          </cell>
          <cell r="C388" t="str">
            <v>un</v>
          </cell>
          <cell r="D388">
            <v>8639.7000000000007</v>
          </cell>
        </row>
        <row r="389">
          <cell r="A389">
            <v>2000291</v>
          </cell>
          <cell r="B389" t="str">
            <v>Fornecimento e instalacao de Conjunto Moto-Bomba, Hm=7,50 m</v>
          </cell>
          <cell r="C389" t="str">
            <v>un</v>
          </cell>
          <cell r="D389">
            <v>8680.5</v>
          </cell>
        </row>
        <row r="390">
          <cell r="A390">
            <v>2000292</v>
          </cell>
          <cell r="B390" t="str">
            <v>Fornecimento e instalacao de Conjunto Moto-Bomba, Hm=4,30 m</v>
          </cell>
          <cell r="C390" t="str">
            <v>un</v>
          </cell>
          <cell r="D390">
            <v>8639.7000000000007</v>
          </cell>
        </row>
        <row r="391">
          <cell r="A391">
            <v>2000293</v>
          </cell>
          <cell r="B391" t="str">
            <v>Fornecimento e instalacao de Conjunto Moto-Bomba, Hm=4,10 m</v>
          </cell>
          <cell r="C391" t="str">
            <v>un</v>
          </cell>
          <cell r="D391">
            <v>5732.65</v>
          </cell>
        </row>
        <row r="392">
          <cell r="A392">
            <v>2000294</v>
          </cell>
          <cell r="B392" t="str">
            <v>Fornecimento e instalacao de Conjunto Moto-Bomba, Hm=4,80 m</v>
          </cell>
          <cell r="C392" t="str">
            <v>un</v>
          </cell>
          <cell r="D392">
            <v>8639.7000000000007</v>
          </cell>
        </row>
        <row r="393">
          <cell r="A393">
            <v>2000295</v>
          </cell>
          <cell r="B393" t="str">
            <v>Fornecimento e instalacao de Conjunto Moto-Bomba, Hm=5,30 m</v>
          </cell>
          <cell r="C393" t="str">
            <v>un</v>
          </cell>
          <cell r="D393">
            <v>5732.65</v>
          </cell>
        </row>
        <row r="394">
          <cell r="A394">
            <v>2000296</v>
          </cell>
          <cell r="B394" t="str">
            <v>Fornecimento e instalacao de Conjunto Moto-Bomba, Hm=3,30 m</v>
          </cell>
          <cell r="C394" t="str">
            <v>un</v>
          </cell>
          <cell r="D394">
            <v>5732.65</v>
          </cell>
        </row>
        <row r="395">
          <cell r="A395">
            <v>2000297</v>
          </cell>
          <cell r="B395" t="str">
            <v>Fornecimento e instalacao de Conjunto Moto-Bomba, Hm=5,00 m</v>
          </cell>
          <cell r="C395" t="str">
            <v>un</v>
          </cell>
          <cell r="D395">
            <v>8639.7000000000007</v>
          </cell>
        </row>
        <row r="396">
          <cell r="A396">
            <v>2000298</v>
          </cell>
          <cell r="B396" t="str">
            <v>Fornecimento e instalacao de Conjunto Moto-Bomba, Hm=6,60 m</v>
          </cell>
          <cell r="C396" t="str">
            <v>un</v>
          </cell>
          <cell r="D396">
            <v>8680.5</v>
          </cell>
        </row>
        <row r="397">
          <cell r="A397">
            <v>2000299</v>
          </cell>
          <cell r="B397" t="str">
            <v>Fornecimento e instalacao de Conjunto Moto-Bomba, Hm=4,40 m</v>
          </cell>
          <cell r="C397" t="str">
            <v>un</v>
          </cell>
          <cell r="D397">
            <v>8639.7000000000007</v>
          </cell>
        </row>
        <row r="398">
          <cell r="A398">
            <v>2000300</v>
          </cell>
          <cell r="B398" t="str">
            <v>Fornecimento e instalacao de Conjunto Moto-Bomba, Hm=6,70 m</v>
          </cell>
          <cell r="C398" t="str">
            <v>un</v>
          </cell>
          <cell r="D398">
            <v>5732.65</v>
          </cell>
        </row>
        <row r="399">
          <cell r="A399">
            <v>2000301</v>
          </cell>
          <cell r="B399" t="str">
            <v>Fornecimento e instalacao de Conjunto Moto-Bomba, Hm=5,80 m</v>
          </cell>
          <cell r="C399" t="str">
            <v>un</v>
          </cell>
          <cell r="D399">
            <v>5732.65</v>
          </cell>
        </row>
        <row r="400">
          <cell r="A400">
            <v>2000302</v>
          </cell>
          <cell r="B400" t="str">
            <v>Fornecimento e instalacao de Conjunto Moto-Bomba, Hm=4,96 m</v>
          </cell>
          <cell r="C400" t="str">
            <v>un</v>
          </cell>
          <cell r="D400">
            <v>5771.19</v>
          </cell>
        </row>
        <row r="401">
          <cell r="A401">
            <v>2000303</v>
          </cell>
          <cell r="B401" t="str">
            <v>Fornecimento e instalacao de Conjunto Moto-Bomba, Hm=5,70 m</v>
          </cell>
          <cell r="C401" t="str">
            <v>un</v>
          </cell>
          <cell r="D401">
            <v>8639.7000000000007</v>
          </cell>
        </row>
        <row r="402">
          <cell r="A402">
            <v>2000304</v>
          </cell>
          <cell r="B402" t="str">
            <v>Fornecimento e instalacao de Conjunto Moto-Bomba, Hm=21,67</v>
          </cell>
          <cell r="C402" t="str">
            <v>un</v>
          </cell>
          <cell r="D402">
            <v>16171.04</v>
          </cell>
        </row>
        <row r="403">
          <cell r="A403">
            <v>2000305</v>
          </cell>
          <cell r="B403" t="str">
            <v>Fornecimento e instalacao de Conjunto Moto-Bomba, Hm=14,93</v>
          </cell>
          <cell r="C403" t="str">
            <v>un</v>
          </cell>
          <cell r="D403">
            <v>10757.24</v>
          </cell>
        </row>
        <row r="404">
          <cell r="A404">
            <v>2000306</v>
          </cell>
          <cell r="B404" t="str">
            <v>Fornecimento e instalacao de Conjunto Moto-Bomba, Hm=13,04</v>
          </cell>
          <cell r="C404" t="str">
            <v>un</v>
          </cell>
          <cell r="D404">
            <v>10757.24</v>
          </cell>
        </row>
        <row r="405">
          <cell r="A405">
            <v>2000307</v>
          </cell>
          <cell r="B405" t="str">
            <v>Fornecimento e instalacao de Conjunto Moto-Bomba, Hm=5,10 m</v>
          </cell>
          <cell r="C405" t="str">
            <v>un</v>
          </cell>
          <cell r="D405">
            <v>8678.24</v>
          </cell>
        </row>
        <row r="406">
          <cell r="A406">
            <v>2000308</v>
          </cell>
          <cell r="B406" t="str">
            <v>Fornecimento e instalacao de Conjunto Moto-Bomba, Hm=13,33</v>
          </cell>
          <cell r="C406" t="str">
            <v>un</v>
          </cell>
          <cell r="D406">
            <v>15036.24</v>
          </cell>
        </row>
        <row r="407">
          <cell r="A407">
            <v>2000309</v>
          </cell>
          <cell r="B407" t="str">
            <v>Fornecimento e instalacao de Conjunto Moto-Bomba, Hm=28,39</v>
          </cell>
          <cell r="C407" t="str">
            <v>un</v>
          </cell>
          <cell r="D407">
            <v>48032.38</v>
          </cell>
        </row>
        <row r="408">
          <cell r="A408">
            <v>2000310</v>
          </cell>
          <cell r="B408" t="str">
            <v>Fornecimento e instalacao de Conjunto Moto-Bomba, Hm=15,51</v>
          </cell>
          <cell r="C408" t="str">
            <v>un</v>
          </cell>
          <cell r="D408">
            <v>7824.4</v>
          </cell>
        </row>
        <row r="409">
          <cell r="A409">
            <v>2000311</v>
          </cell>
          <cell r="B409" t="str">
            <v>Fornecimento e instalacao de Conjunto Moto-Bomba, Hm=11,08</v>
          </cell>
          <cell r="C409" t="str">
            <v>un</v>
          </cell>
          <cell r="D409">
            <v>10757.24</v>
          </cell>
        </row>
        <row r="410">
          <cell r="A410">
            <v>2000312</v>
          </cell>
          <cell r="B410" t="str">
            <v>Fornecimento e instalacao de Conjunto Moto-Bomba, Hm=8,25m</v>
          </cell>
          <cell r="C410" t="str">
            <v>un</v>
          </cell>
          <cell r="D410">
            <v>5732.65</v>
          </cell>
        </row>
        <row r="411">
          <cell r="A411">
            <v>2000313</v>
          </cell>
          <cell r="B411" t="str">
            <v>Fornecimento e instalacao de Conjunto Moto-Bomba, Hm=11,50m</v>
          </cell>
          <cell r="C411" t="str">
            <v>un</v>
          </cell>
          <cell r="D411">
            <v>2594.56</v>
          </cell>
        </row>
        <row r="412">
          <cell r="A412">
            <v>2000314</v>
          </cell>
          <cell r="B412" t="str">
            <v>Fornecimento e instalacao de Conjunto Moto-Bomba, Hm=6,08 m</v>
          </cell>
          <cell r="C412" t="str">
            <v>un</v>
          </cell>
          <cell r="D412">
            <v>8680.5</v>
          </cell>
        </row>
        <row r="413">
          <cell r="A413">
            <v>2000315</v>
          </cell>
          <cell r="B413" t="str">
            <v>Fornecimento e instalacao de Conjunto Moto-Bomba, Hm=5,40m</v>
          </cell>
          <cell r="C413" t="str">
            <v>un</v>
          </cell>
          <cell r="D413">
            <v>5732.65</v>
          </cell>
        </row>
        <row r="414">
          <cell r="A414">
            <v>2000316</v>
          </cell>
          <cell r="B414" t="str">
            <v>Fornecimento e instalacao de Conjunto Moto-Bomba, Hm=5,20 m</v>
          </cell>
          <cell r="C414" t="str">
            <v>un</v>
          </cell>
          <cell r="D414">
            <v>8678.24</v>
          </cell>
        </row>
        <row r="415">
          <cell r="A415">
            <v>2000317</v>
          </cell>
          <cell r="B415" t="str">
            <v>Fornecimento e instalacao de Conjunto Moto-Bomba, Hm=25,90</v>
          </cell>
          <cell r="C415" t="str">
            <v>un</v>
          </cell>
          <cell r="D415">
            <v>16171.04</v>
          </cell>
        </row>
        <row r="416">
          <cell r="A416">
            <v>2000318</v>
          </cell>
          <cell r="B416" t="str">
            <v>Fornecimento e instalacao de Conjunto Moto-Bomba do tipo su</v>
          </cell>
          <cell r="C416" t="str">
            <v>un</v>
          </cell>
          <cell r="D416">
            <v>2547.5</v>
          </cell>
        </row>
        <row r="417">
          <cell r="A417">
            <v>2000319</v>
          </cell>
          <cell r="B417" t="str">
            <v>Fornecimento e instalacao de Conjunto Moto-Bomba, Hm=7,50 m</v>
          </cell>
          <cell r="C417" t="str">
            <v>un</v>
          </cell>
          <cell r="D417">
            <v>8678.24</v>
          </cell>
        </row>
        <row r="418">
          <cell r="A418">
            <v>2000320</v>
          </cell>
          <cell r="B418" t="str">
            <v>Fornecimento e instalacao de Conjunto Moto-Bomba, Hm=4,00m</v>
          </cell>
          <cell r="C418" t="str">
            <v>un</v>
          </cell>
          <cell r="D418">
            <v>5732.65</v>
          </cell>
        </row>
        <row r="419">
          <cell r="A419">
            <v>2000321</v>
          </cell>
          <cell r="B419" t="str">
            <v>Fornecimento e instalacao de Conjunto Moto-Bomba, Hm=7,10 m</v>
          </cell>
          <cell r="C419" t="str">
            <v>un</v>
          </cell>
          <cell r="D419">
            <v>8680.5</v>
          </cell>
        </row>
        <row r="420">
          <cell r="A420">
            <v>2000322</v>
          </cell>
          <cell r="B420" t="str">
            <v>Fornecimento e instalacao de Conjunto Moto-Bomba, Hm=5,70 m</v>
          </cell>
          <cell r="C420" t="str">
            <v>un</v>
          </cell>
          <cell r="D420">
            <v>8639.7000000000007</v>
          </cell>
        </row>
        <row r="421">
          <cell r="A421">
            <v>2000323</v>
          </cell>
          <cell r="B421" t="str">
            <v>Fornecimento e instalacao de Conjunto Moto-Bomba, Hm=7,45 m</v>
          </cell>
          <cell r="C421" t="str">
            <v>un</v>
          </cell>
          <cell r="D421">
            <v>8680.5</v>
          </cell>
        </row>
        <row r="422">
          <cell r="A422">
            <v>2000324</v>
          </cell>
          <cell r="B422" t="str">
            <v>Fornecimento e instalacao de Conjunto Moto-Bomba, Hm=7,34m</v>
          </cell>
          <cell r="C422" t="str">
            <v>un</v>
          </cell>
          <cell r="D422">
            <v>5732.65</v>
          </cell>
        </row>
        <row r="423">
          <cell r="A423">
            <v>2000325</v>
          </cell>
          <cell r="B423" t="str">
            <v>Fornecimento e instalacao de Conjunto Moto-Bomba, Hm=20,04</v>
          </cell>
          <cell r="C423" t="str">
            <v>un</v>
          </cell>
          <cell r="D423">
            <v>16132.5</v>
          </cell>
        </row>
        <row r="424">
          <cell r="A424">
            <v>2000326</v>
          </cell>
          <cell r="B424" t="str">
            <v>Fornecimento e instalacao de Conjunto Moto-Bomba, Hm=6,20 m</v>
          </cell>
          <cell r="C424" t="str">
            <v>un</v>
          </cell>
          <cell r="D424">
            <v>11649.93</v>
          </cell>
        </row>
        <row r="425">
          <cell r="A425">
            <v>2000327</v>
          </cell>
          <cell r="B425" t="str">
            <v>Fornecimento e instalacao de Conjunto Moto-Bomba, Hm=6,33 m</v>
          </cell>
          <cell r="C425" t="str">
            <v>un</v>
          </cell>
          <cell r="D425">
            <v>11649.93</v>
          </cell>
        </row>
        <row r="426">
          <cell r="A426">
            <v>2000328</v>
          </cell>
          <cell r="B426" t="str">
            <v>Fornecimento e instalacao de Conjunto Moto-Bomba, Hm=26,96</v>
          </cell>
          <cell r="C426" t="str">
            <v>un</v>
          </cell>
          <cell r="D426">
            <v>16132.5</v>
          </cell>
        </row>
        <row r="427">
          <cell r="A427">
            <v>2000329</v>
          </cell>
          <cell r="B427" t="str">
            <v>Fornecimento e instalacao de Aerador Superficial com potenc</v>
          </cell>
          <cell r="C427" t="str">
            <v>un</v>
          </cell>
          <cell r="D427">
            <v>12775</v>
          </cell>
        </row>
        <row r="428">
          <cell r="A428">
            <v>2000330</v>
          </cell>
          <cell r="B428" t="str">
            <v>Fornecimento e instalacao de Aerador Superficial com potenc</v>
          </cell>
          <cell r="C428" t="str">
            <v>un</v>
          </cell>
          <cell r="D428">
            <v>10290</v>
          </cell>
        </row>
        <row r="429">
          <cell r="A429">
            <v>2000331</v>
          </cell>
          <cell r="B429" t="str">
            <v>Fornecimento e instalacao de Aerador Superficial com potenc</v>
          </cell>
          <cell r="C429" t="str">
            <v>un</v>
          </cell>
          <cell r="D429">
            <v>10290</v>
          </cell>
        </row>
        <row r="430">
          <cell r="A430">
            <v>2000332</v>
          </cell>
          <cell r="B430" t="str">
            <v>Fornecimento e instalacao de Aerador Superficial com potenc</v>
          </cell>
          <cell r="C430" t="str">
            <v>un</v>
          </cell>
          <cell r="D430">
            <v>21875</v>
          </cell>
        </row>
        <row r="431">
          <cell r="A431">
            <v>2000333</v>
          </cell>
          <cell r="B431" t="str">
            <v>Fornecimento e instalacao de Aerador Superficial com potenc</v>
          </cell>
          <cell r="C431" t="str">
            <v>un</v>
          </cell>
          <cell r="D431">
            <v>16450</v>
          </cell>
        </row>
        <row r="432">
          <cell r="A432">
            <v>2000334</v>
          </cell>
          <cell r="B432" t="str">
            <v>Fornecimento e instalacao de Aerador Superficial com potenc</v>
          </cell>
          <cell r="C432" t="str">
            <v>un</v>
          </cell>
          <cell r="D432">
            <v>10290</v>
          </cell>
        </row>
        <row r="433">
          <cell r="A433">
            <v>2000335</v>
          </cell>
          <cell r="B433" t="str">
            <v>Fornecimento e instalacao de Aerador Superficial com potenc</v>
          </cell>
          <cell r="C433" t="str">
            <v>un</v>
          </cell>
          <cell r="D433">
            <v>13825</v>
          </cell>
        </row>
        <row r="434">
          <cell r="A434">
            <v>2000336</v>
          </cell>
          <cell r="B434" t="str">
            <v>Fornecimento e instalacao de Aerador Superficial com potenc</v>
          </cell>
          <cell r="C434" t="str">
            <v>un</v>
          </cell>
          <cell r="D434">
            <v>12775</v>
          </cell>
        </row>
        <row r="435">
          <cell r="A435">
            <v>2000337</v>
          </cell>
          <cell r="B435" t="str">
            <v>Fornecimento e assentamento de Selim 150 x 100mm</v>
          </cell>
          <cell r="C435" t="str">
            <v>un</v>
          </cell>
          <cell r="D435">
            <v>14.19</v>
          </cell>
        </row>
        <row r="436">
          <cell r="A436">
            <v>2000338</v>
          </cell>
          <cell r="B436" t="str">
            <v>Fornecimento e assentamento de Selim 200 x 100mm</v>
          </cell>
          <cell r="C436" t="str">
            <v>un</v>
          </cell>
          <cell r="D436">
            <v>25.01</v>
          </cell>
        </row>
        <row r="437">
          <cell r="A437">
            <v>2000339</v>
          </cell>
          <cell r="B437" t="str">
            <v>Fornecimento e assentamento de Selim 250 x 100mm</v>
          </cell>
          <cell r="C437" t="str">
            <v>un</v>
          </cell>
          <cell r="D437">
            <v>29.64</v>
          </cell>
        </row>
        <row r="438">
          <cell r="A438">
            <v>2000340</v>
          </cell>
          <cell r="B438" t="str">
            <v>Fornecimento e assentamento de Selim 300 x 100mm</v>
          </cell>
          <cell r="C438" t="str">
            <v>un</v>
          </cell>
          <cell r="D438">
            <v>36.68</v>
          </cell>
        </row>
        <row r="439">
          <cell r="A439">
            <v>2000341</v>
          </cell>
          <cell r="B439" t="str">
            <v>Ligacao do ramal predial ao tubo de concreto D=400mm.</v>
          </cell>
          <cell r="C439" t="str">
            <v>un</v>
          </cell>
          <cell r="D439">
            <v>43.84</v>
          </cell>
        </row>
        <row r="440">
          <cell r="A440">
            <v>2000342</v>
          </cell>
          <cell r="B440" t="str">
            <v>Ligacao do ramal predial ao tubo de concreto D=500mm.</v>
          </cell>
          <cell r="C440" t="str">
            <v>un</v>
          </cell>
          <cell r="D440">
            <v>56.15</v>
          </cell>
        </row>
        <row r="441">
          <cell r="A441">
            <v>2000343</v>
          </cell>
          <cell r="B441" t="str">
            <v>Tubo PVC p/esgoto sanit., diam. nominal 100mm.</v>
          </cell>
          <cell r="C441" t="str">
            <v>m</v>
          </cell>
          <cell r="D441">
            <v>29.53</v>
          </cell>
        </row>
        <row r="442">
          <cell r="A442">
            <v>2000344</v>
          </cell>
          <cell r="B442" t="str">
            <v>Assentamento de tubul. PVC c/junta elastica, p/esgoto, diam</v>
          </cell>
          <cell r="C442" t="str">
            <v>m</v>
          </cell>
          <cell r="D442">
            <v>1.84</v>
          </cell>
        </row>
        <row r="443">
          <cell r="A443">
            <v>2000345</v>
          </cell>
          <cell r="B443" t="str">
            <v>Cadastro de ligacao domiciliar.</v>
          </cell>
          <cell r="C443" t="str">
            <v>un</v>
          </cell>
          <cell r="D443">
            <v>4.5599999999999996</v>
          </cell>
        </row>
        <row r="444">
          <cell r="A444">
            <v>2000346</v>
          </cell>
          <cell r="B444" t="str">
            <v>Fornecimento de brita</v>
          </cell>
          <cell r="C444" t="str">
            <v>m3</v>
          </cell>
          <cell r="D444">
            <v>81.52</v>
          </cell>
        </row>
        <row r="445">
          <cell r="A445">
            <v>2000347</v>
          </cell>
          <cell r="B445" t="str">
            <v>Poco de cravacao para execucao de travessia subterranea com</v>
          </cell>
          <cell r="C445" t="str">
            <v>un</v>
          </cell>
          <cell r="D445">
            <v>17051.34</v>
          </cell>
        </row>
        <row r="446">
          <cell r="A446">
            <v>2000348</v>
          </cell>
          <cell r="B446" t="str">
            <v>Tubo camisa em concreto armado, Diam. de 1,00m, para traves</v>
          </cell>
          <cell r="C446" t="str">
            <v>m</v>
          </cell>
          <cell r="D446">
            <v>483.52</v>
          </cell>
        </row>
        <row r="447">
          <cell r="A447">
            <v>2000349</v>
          </cell>
          <cell r="B447" t="str">
            <v>Cravacao horizontal de tubo de concreto armado, Diam. de 1,</v>
          </cell>
          <cell r="C447" t="str">
            <v>m</v>
          </cell>
          <cell r="D447">
            <v>524.86</v>
          </cell>
        </row>
        <row r="448">
          <cell r="A448">
            <v>2000350</v>
          </cell>
          <cell r="B448" t="str">
            <v>Caixa com vertedor e stop log de madeira</v>
          </cell>
          <cell r="C448" t="str">
            <v>un</v>
          </cell>
          <cell r="D448">
            <v>1688.74</v>
          </cell>
        </row>
        <row r="449">
          <cell r="A449">
            <v>2000351</v>
          </cell>
          <cell r="B449" t="str">
            <v>Concreto armado Fck 20 MPa</v>
          </cell>
          <cell r="C449" t="str">
            <v>m3</v>
          </cell>
          <cell r="D449">
            <v>1026.29</v>
          </cell>
        </row>
        <row r="450">
          <cell r="A450">
            <v>2000352</v>
          </cell>
          <cell r="B450" t="str">
            <v>Caixa de passagem com stop log de madeira</v>
          </cell>
          <cell r="C450" t="str">
            <v>un</v>
          </cell>
          <cell r="D450">
            <v>1358.34</v>
          </cell>
        </row>
        <row r="451">
          <cell r="A451">
            <v>2000353</v>
          </cell>
          <cell r="B451" t="str">
            <v>Caixa de passagem</v>
          </cell>
          <cell r="C451" t="str">
            <v>un</v>
          </cell>
          <cell r="D451">
            <v>432.3</v>
          </cell>
        </row>
        <row r="452">
          <cell r="A452">
            <v>2000354</v>
          </cell>
          <cell r="B452" t="str">
            <v>Caixa de areia com calhas parshall em concreto armado</v>
          </cell>
          <cell r="C452" t="str">
            <v>un</v>
          </cell>
          <cell r="D452">
            <v>9565.02</v>
          </cell>
        </row>
        <row r="453">
          <cell r="A453">
            <v>2000355</v>
          </cell>
          <cell r="B453" t="str">
            <v>Stop Log em madeira de lei</v>
          </cell>
          <cell r="C453" t="str">
            <v>m2</v>
          </cell>
          <cell r="D453">
            <v>392</v>
          </cell>
        </row>
        <row r="454">
          <cell r="A454">
            <v>2000356</v>
          </cell>
          <cell r="B454" t="str">
            <v>Fornecimento e Montagem de  Tubos, pecas, valvulas e equipa</v>
          </cell>
          <cell r="C454" t="str">
            <v>vba</v>
          </cell>
          <cell r="D454">
            <v>10000</v>
          </cell>
        </row>
        <row r="455">
          <cell r="A455">
            <v>2000357</v>
          </cell>
          <cell r="B455" t="str">
            <v>Entrada e quadro de energia para os conj. Moto-Bomba.</v>
          </cell>
          <cell r="C455" t="str">
            <v>vba</v>
          </cell>
          <cell r="D455">
            <v>7500</v>
          </cell>
        </row>
        <row r="456">
          <cell r="A456">
            <v>2000358</v>
          </cell>
          <cell r="B456" t="str">
            <v>Fornecimento e Montagem de  Tubos, pecas, valvulas e equipa</v>
          </cell>
          <cell r="C456" t="str">
            <v>vba</v>
          </cell>
          <cell r="D456">
            <v>9100</v>
          </cell>
        </row>
        <row r="457">
          <cell r="A457">
            <v>2000359</v>
          </cell>
          <cell r="B457" t="str">
            <v>Entrada e quadro de energia para os conj. Moto-Bomba.</v>
          </cell>
          <cell r="C457" t="str">
            <v>vba</v>
          </cell>
          <cell r="D457">
            <v>6800</v>
          </cell>
        </row>
        <row r="458">
          <cell r="A458">
            <v>2000360</v>
          </cell>
          <cell r="B458" t="str">
            <v>Fornecimento e Montagem de  Tubos, pecas, valvulas e equipa</v>
          </cell>
          <cell r="C458" t="str">
            <v>vba</v>
          </cell>
          <cell r="D458">
            <v>6500</v>
          </cell>
        </row>
        <row r="459">
          <cell r="A459">
            <v>2000361</v>
          </cell>
          <cell r="B459" t="str">
            <v>Entrada e quadro de energia para os conj. Moto-Bomba.</v>
          </cell>
          <cell r="C459" t="str">
            <v>vba</v>
          </cell>
          <cell r="D459">
            <v>4900</v>
          </cell>
        </row>
        <row r="460">
          <cell r="A460">
            <v>2000362</v>
          </cell>
          <cell r="B460" t="str">
            <v>Fornecimento e Montagem de  Tubos, pecas, valvulas e equipa</v>
          </cell>
          <cell r="C460" t="str">
            <v>vba</v>
          </cell>
          <cell r="D460">
            <v>12500</v>
          </cell>
        </row>
        <row r="461">
          <cell r="A461">
            <v>2000363</v>
          </cell>
          <cell r="B461" t="str">
            <v>Entrada e quadro de energia para os conj. Moto-Bomba.</v>
          </cell>
          <cell r="C461" t="str">
            <v>vba</v>
          </cell>
          <cell r="D461">
            <v>9400</v>
          </cell>
        </row>
        <row r="462">
          <cell r="A462">
            <v>2000364</v>
          </cell>
          <cell r="B462" t="str">
            <v>Fornecimento e Montagem de  Tubos, pecas, valvulas e equipa</v>
          </cell>
          <cell r="C462" t="str">
            <v>vba</v>
          </cell>
          <cell r="D462">
            <v>4600</v>
          </cell>
        </row>
        <row r="463">
          <cell r="A463">
            <v>2000365</v>
          </cell>
          <cell r="B463" t="str">
            <v>Entrada e quadro de energia para os conj. Moto-Bomba.</v>
          </cell>
          <cell r="C463" t="str">
            <v>vba</v>
          </cell>
          <cell r="D463">
            <v>3500</v>
          </cell>
        </row>
        <row r="464">
          <cell r="A464">
            <v>2000366</v>
          </cell>
          <cell r="B464" t="str">
            <v>Fornecimento e Montagem de  Tubos, pecas, valvulas e equipa</v>
          </cell>
          <cell r="C464" t="str">
            <v>vba</v>
          </cell>
          <cell r="D464">
            <v>18000</v>
          </cell>
        </row>
        <row r="465">
          <cell r="A465">
            <v>2000367</v>
          </cell>
          <cell r="B465" t="str">
            <v>Entrada e quadro de energia para os conj. Moto-Bomba.</v>
          </cell>
          <cell r="C465" t="str">
            <v>vba</v>
          </cell>
          <cell r="D465">
            <v>13500</v>
          </cell>
        </row>
        <row r="466">
          <cell r="A466">
            <v>2000368</v>
          </cell>
          <cell r="B466" t="str">
            <v>Fornecimento e Montagem de  Tubos, pecas, valvulas e equipa</v>
          </cell>
          <cell r="C466" t="str">
            <v>vba</v>
          </cell>
          <cell r="D466">
            <v>20500</v>
          </cell>
        </row>
        <row r="467">
          <cell r="A467">
            <v>2000369</v>
          </cell>
          <cell r="B467" t="str">
            <v>Entrada e quadro de energia para os conj. Moto-Bomba.</v>
          </cell>
          <cell r="C467" t="str">
            <v>vba</v>
          </cell>
          <cell r="D467">
            <v>15400</v>
          </cell>
        </row>
        <row r="468">
          <cell r="A468">
            <v>2000370</v>
          </cell>
          <cell r="B468" t="str">
            <v>Fornecimento e Montagem de  Tubos, pecas, valvulas e equipa</v>
          </cell>
          <cell r="C468" t="str">
            <v>vba</v>
          </cell>
          <cell r="D468">
            <v>4400</v>
          </cell>
        </row>
        <row r="469">
          <cell r="A469">
            <v>2000371</v>
          </cell>
          <cell r="B469" t="str">
            <v>Entrada e quadro de energia para os conj. Moto-Bomba.</v>
          </cell>
          <cell r="C469" t="str">
            <v>vba</v>
          </cell>
          <cell r="D469">
            <v>3300</v>
          </cell>
        </row>
        <row r="470">
          <cell r="A470">
            <v>2000372</v>
          </cell>
          <cell r="B470" t="str">
            <v>Fornecimento e Montagem de  Tubos, pecas, valvulas e equipa</v>
          </cell>
          <cell r="C470" t="str">
            <v>vba</v>
          </cell>
          <cell r="D470">
            <v>1700</v>
          </cell>
        </row>
        <row r="471">
          <cell r="A471">
            <v>2000373</v>
          </cell>
          <cell r="B471" t="str">
            <v>Entrada e quadro de energia para os conj. Moto-Bomba.</v>
          </cell>
          <cell r="C471" t="str">
            <v>vba</v>
          </cell>
          <cell r="D471">
            <v>1300</v>
          </cell>
        </row>
        <row r="472">
          <cell r="A472">
            <v>2000374</v>
          </cell>
          <cell r="B472" t="str">
            <v>Fornecimento e Montagem de  Tubos, pecas, valvulas e equipa</v>
          </cell>
          <cell r="C472" t="str">
            <v>vba</v>
          </cell>
          <cell r="D472">
            <v>57600</v>
          </cell>
        </row>
        <row r="473">
          <cell r="A473">
            <v>2000375</v>
          </cell>
          <cell r="B473" t="str">
            <v>Entrada e quadro de energia para os conj. Moto-Bomba.</v>
          </cell>
          <cell r="C473" t="str">
            <v>vba</v>
          </cell>
          <cell r="D473">
            <v>43200</v>
          </cell>
        </row>
        <row r="474">
          <cell r="A474">
            <v>2000376</v>
          </cell>
          <cell r="B474" t="str">
            <v>Fornecimento e Montagem de  Tubos, pecas, valvulas e equipa</v>
          </cell>
          <cell r="C474" t="str">
            <v>vba</v>
          </cell>
          <cell r="D474">
            <v>9700</v>
          </cell>
        </row>
        <row r="475">
          <cell r="A475">
            <v>2000377</v>
          </cell>
          <cell r="B475" t="str">
            <v>Entrada e quadro de energia para os conj. Moto-Bomba.</v>
          </cell>
          <cell r="C475" t="str">
            <v>vba</v>
          </cell>
          <cell r="D475">
            <v>7300</v>
          </cell>
        </row>
        <row r="476">
          <cell r="A476">
            <v>2000378</v>
          </cell>
          <cell r="B476" t="str">
            <v>Fornecimento e Montagem de  Tubos, pecas, valvulas e equipa</v>
          </cell>
          <cell r="C476" t="str">
            <v>vba</v>
          </cell>
          <cell r="D476">
            <v>10800</v>
          </cell>
        </row>
        <row r="477">
          <cell r="A477">
            <v>2000379</v>
          </cell>
          <cell r="B477" t="str">
            <v>Entrada e quadro de energia para os conj. Moto-Bomba.</v>
          </cell>
          <cell r="C477" t="str">
            <v>vba</v>
          </cell>
          <cell r="D477">
            <v>8200</v>
          </cell>
        </row>
        <row r="478">
          <cell r="A478">
            <v>2000380</v>
          </cell>
          <cell r="B478" t="str">
            <v>Projeto executivo</v>
          </cell>
          <cell r="C478" t="str">
            <v>vba</v>
          </cell>
          <cell r="D478">
            <v>96393</v>
          </cell>
        </row>
        <row r="479">
          <cell r="A479">
            <v>2000381</v>
          </cell>
          <cell r="B479" t="str">
            <v>Projeto executivo</v>
          </cell>
          <cell r="C479" t="str">
            <v>vba</v>
          </cell>
          <cell r="D479">
            <v>75437</v>
          </cell>
        </row>
        <row r="480">
          <cell r="A480">
            <v>2000382</v>
          </cell>
          <cell r="B480" t="str">
            <v>Projeto executivo</v>
          </cell>
          <cell r="C480" t="str">
            <v>vba</v>
          </cell>
          <cell r="D480">
            <v>62145</v>
          </cell>
        </row>
        <row r="481">
          <cell r="A481">
            <v>2000383</v>
          </cell>
          <cell r="B481" t="str">
            <v>Projeto executivo</v>
          </cell>
          <cell r="C481" t="str">
            <v>vba</v>
          </cell>
          <cell r="D481">
            <v>23375</v>
          </cell>
        </row>
        <row r="482">
          <cell r="A482">
            <v>2000384</v>
          </cell>
          <cell r="B482" t="str">
            <v>Projeto executivo</v>
          </cell>
          <cell r="C482" t="str">
            <v>vba</v>
          </cell>
          <cell r="D482">
            <v>53439</v>
          </cell>
        </row>
        <row r="483">
          <cell r="A483">
            <v>2000385</v>
          </cell>
          <cell r="B483" t="str">
            <v>Projeto executivo</v>
          </cell>
          <cell r="C483" t="str">
            <v>vba</v>
          </cell>
          <cell r="D483">
            <v>14539</v>
          </cell>
        </row>
        <row r="484">
          <cell r="A484">
            <v>2000386</v>
          </cell>
          <cell r="B484" t="str">
            <v>Projeto executivo</v>
          </cell>
          <cell r="C484" t="str">
            <v>vba</v>
          </cell>
          <cell r="D484">
            <v>45540</v>
          </cell>
        </row>
        <row r="485">
          <cell r="A485">
            <v>2000387</v>
          </cell>
          <cell r="B485" t="str">
            <v>Projeto executivo</v>
          </cell>
          <cell r="C485" t="str">
            <v>vba</v>
          </cell>
          <cell r="D485">
            <v>86677</v>
          </cell>
        </row>
        <row r="486">
          <cell r="A486">
            <v>2000388</v>
          </cell>
          <cell r="B486" t="str">
            <v>Projeto executivo</v>
          </cell>
          <cell r="C486" t="str">
            <v>vba</v>
          </cell>
          <cell r="D486">
            <v>31140</v>
          </cell>
        </row>
        <row r="487">
          <cell r="A487">
            <v>2000389</v>
          </cell>
          <cell r="B487" t="str">
            <v>Projeto executivo</v>
          </cell>
          <cell r="C487" t="str">
            <v>vba</v>
          </cell>
          <cell r="D487">
            <v>53307</v>
          </cell>
        </row>
        <row r="488">
          <cell r="A488">
            <v>2000390</v>
          </cell>
          <cell r="B488" t="str">
            <v>Projeto executivo</v>
          </cell>
          <cell r="C488" t="str">
            <v>vba</v>
          </cell>
          <cell r="D488">
            <v>157058.87</v>
          </cell>
        </row>
        <row r="489">
          <cell r="A489">
            <v>2000391</v>
          </cell>
          <cell r="B489" t="str">
            <v>Projeto executivo</v>
          </cell>
          <cell r="C489" t="str">
            <v>vba</v>
          </cell>
          <cell r="D489">
            <v>139515</v>
          </cell>
        </row>
        <row r="490">
          <cell r="A490">
            <v>2000392</v>
          </cell>
          <cell r="B490" t="str">
            <v>Projeto executivo</v>
          </cell>
          <cell r="C490" t="str">
            <v>vba</v>
          </cell>
          <cell r="D490">
            <v>35609</v>
          </cell>
        </row>
        <row r="491">
          <cell r="A491">
            <v>2000393</v>
          </cell>
          <cell r="B491" t="str">
            <v>Projeto executivo</v>
          </cell>
          <cell r="C491" t="str">
            <v>vba</v>
          </cell>
          <cell r="D491">
            <v>74515</v>
          </cell>
        </row>
        <row r="492">
          <cell r="A492">
            <v>2000394</v>
          </cell>
          <cell r="B492" t="str">
            <v>Projeto executivo</v>
          </cell>
          <cell r="C492" t="str">
            <v>vba</v>
          </cell>
          <cell r="D492">
            <v>46335</v>
          </cell>
        </row>
        <row r="493">
          <cell r="A493">
            <v>2000395</v>
          </cell>
          <cell r="B493" t="str">
            <v>Projeto executivo</v>
          </cell>
          <cell r="C493" t="str">
            <v>vba</v>
          </cell>
          <cell r="D493">
            <v>143929</v>
          </cell>
        </row>
        <row r="494">
          <cell r="A494">
            <v>2000396</v>
          </cell>
          <cell r="B494" t="str">
            <v>Projeto executivo</v>
          </cell>
          <cell r="C494" t="str">
            <v>vba</v>
          </cell>
          <cell r="D494">
            <v>37189</v>
          </cell>
        </row>
        <row r="495">
          <cell r="A495">
            <v>2000397</v>
          </cell>
          <cell r="B495" t="str">
            <v>Projeto executivo</v>
          </cell>
          <cell r="C495" t="str">
            <v>vba</v>
          </cell>
          <cell r="D495">
            <v>59165</v>
          </cell>
        </row>
        <row r="496">
          <cell r="A496">
            <v>2000398</v>
          </cell>
          <cell r="B496" t="str">
            <v>Projeto executivo</v>
          </cell>
          <cell r="C496" t="str">
            <v>vba</v>
          </cell>
          <cell r="D496">
            <v>62091</v>
          </cell>
        </row>
        <row r="497">
          <cell r="A497">
            <v>2000399</v>
          </cell>
          <cell r="B497" t="str">
            <v>Projeto executivo</v>
          </cell>
          <cell r="C497" t="str">
            <v>vba</v>
          </cell>
          <cell r="D497">
            <v>27946</v>
          </cell>
        </row>
        <row r="498">
          <cell r="A498">
            <v>2000400</v>
          </cell>
          <cell r="B498" t="str">
            <v>Projeto executivo</v>
          </cell>
          <cell r="C498" t="str">
            <v>vba</v>
          </cell>
          <cell r="D498">
            <v>103617</v>
          </cell>
        </row>
        <row r="499">
          <cell r="A499">
            <v>2000401</v>
          </cell>
          <cell r="B499" t="str">
            <v>Projeto executivo</v>
          </cell>
          <cell r="C499" t="str">
            <v>vba</v>
          </cell>
          <cell r="D499">
            <v>48240</v>
          </cell>
        </row>
        <row r="500">
          <cell r="A500">
            <v>2000403</v>
          </cell>
          <cell r="B500" t="str">
            <v>EMBASAMENTO EM ALVENARIA 1 VEZ</v>
          </cell>
          <cell r="C500" t="str">
            <v>M2</v>
          </cell>
          <cell r="D500">
            <v>30.54</v>
          </cell>
        </row>
        <row r="501">
          <cell r="A501">
            <v>2000404</v>
          </cell>
          <cell r="B501" t="str">
            <v>Escavacao a ceu aberto, em mat. de 3a. cat. acima de 1,50m</v>
          </cell>
          <cell r="C501" t="str">
            <v>m3</v>
          </cell>
          <cell r="D501">
            <v>75.23</v>
          </cell>
        </row>
        <row r="502">
          <cell r="A502">
            <v>2000405</v>
          </cell>
          <cell r="B502" t="str">
            <v>ASSENTAMENTO DE TUBUL. DEFOFO, DIAM. DE 400MM</v>
          </cell>
          <cell r="C502" t="str">
            <v>M</v>
          </cell>
          <cell r="D502">
            <v>5.78</v>
          </cell>
        </row>
        <row r="503">
          <cell r="A503">
            <v>2000406</v>
          </cell>
          <cell r="B503" t="str">
            <v>CARGA E DESCARGA DE TUBOS DE PVC RIGIDO E PVC DEFOFO DN 400</v>
          </cell>
          <cell r="C503" t="str">
            <v>M</v>
          </cell>
          <cell r="D503">
            <v>1.05</v>
          </cell>
        </row>
        <row r="504">
          <cell r="A504">
            <v>2000408</v>
          </cell>
          <cell r="B504" t="str">
            <v>FORNECIMENTO E ASSENTAMENTO DE CURVA 11o30' FOFO JE DN 400M</v>
          </cell>
          <cell r="C504" t="str">
            <v>UN</v>
          </cell>
          <cell r="D504">
            <v>1147.08</v>
          </cell>
        </row>
        <row r="505">
          <cell r="A505">
            <v>2000409</v>
          </cell>
          <cell r="B505" t="str">
            <v>ASSENTAMENTO DE CONEXOES EM FERRO FUNDIDO, JUNTA ELASTICA,</v>
          </cell>
          <cell r="C505" t="str">
            <v>PC</v>
          </cell>
          <cell r="D505">
            <v>10.94</v>
          </cell>
        </row>
        <row r="506">
          <cell r="A506">
            <v>2000410</v>
          </cell>
          <cell r="B506" t="str">
            <v>FORNECIMENTO E ASSENTAMENTO DE CURVA 22o30' FOFO JE DN 400M</v>
          </cell>
          <cell r="C506" t="str">
            <v>UN</v>
          </cell>
          <cell r="D506">
            <v>587.08000000000004</v>
          </cell>
        </row>
        <row r="507">
          <cell r="A507">
            <v>2000411</v>
          </cell>
          <cell r="B507" t="str">
            <v>FORNECIMENTO E ASSENTAMENTO DE CURVA 45o EM FOFO JE DN 400M</v>
          </cell>
          <cell r="C507" t="str">
            <v>PC</v>
          </cell>
          <cell r="D507">
            <v>727.08</v>
          </cell>
        </row>
        <row r="508">
          <cell r="A508">
            <v>2000412</v>
          </cell>
          <cell r="B508" t="str">
            <v>FORNECIMENTO E ASSENTAMENTO DE CURVA 90o FOFO JE DN 400MM</v>
          </cell>
          <cell r="C508" t="str">
            <v>UN</v>
          </cell>
          <cell r="D508">
            <v>1338.51</v>
          </cell>
        </row>
        <row r="509">
          <cell r="A509">
            <v>2000413</v>
          </cell>
          <cell r="B509" t="str">
            <v>PINTURA PVA</v>
          </cell>
          <cell r="C509" t="str">
            <v>M2</v>
          </cell>
          <cell r="D509">
            <v>13.6</v>
          </cell>
        </row>
        <row r="510">
          <cell r="A510">
            <v>2000414</v>
          </cell>
          <cell r="B510" t="str">
            <v>PISO EMBORRACHADO E=3CM, COM REGULARIZACAO</v>
          </cell>
          <cell r="C510" t="str">
            <v>M2</v>
          </cell>
          <cell r="D510">
            <v>60.46</v>
          </cell>
        </row>
        <row r="511">
          <cell r="A511">
            <v>2000415</v>
          </cell>
          <cell r="B511" t="str">
            <v>Poco de visita em alvenaria de tijolo macico, p/esgoto sani</v>
          </cell>
          <cell r="C511" t="str">
            <v>un</v>
          </cell>
          <cell r="D511">
            <v>1616.94</v>
          </cell>
        </row>
        <row r="512">
          <cell r="A512">
            <v>2000416</v>
          </cell>
          <cell r="B512" t="str">
            <v>Poco de visita em alvenaria de tijolo macico, p/esgoto sani</v>
          </cell>
          <cell r="C512" t="str">
            <v>UN</v>
          </cell>
          <cell r="D512">
            <v>1971.63</v>
          </cell>
        </row>
        <row r="513">
          <cell r="A513">
            <v>2000417</v>
          </cell>
          <cell r="B513" t="str">
            <v>Poco de visita em aneis de concreto pre-mold., p/esgoto san</v>
          </cell>
          <cell r="C513" t="str">
            <v>un</v>
          </cell>
          <cell r="D513">
            <v>1428.37</v>
          </cell>
        </row>
        <row r="514">
          <cell r="A514">
            <v>2000418</v>
          </cell>
          <cell r="B514" t="str">
            <v>Poco de visita em aneis de concreto pre-mold., p/esgoto san</v>
          </cell>
          <cell r="C514" t="str">
            <v>un</v>
          </cell>
          <cell r="D514">
            <v>1693.34</v>
          </cell>
        </row>
        <row r="515">
          <cell r="A515">
            <v>2000421</v>
          </cell>
          <cell r="B515" t="str">
            <v>BARRACAO ABERTO - 1a. PARTE</v>
          </cell>
          <cell r="C515" t="str">
            <v>M2</v>
          </cell>
          <cell r="D515">
            <v>63.51</v>
          </cell>
        </row>
        <row r="516">
          <cell r="A516">
            <v>2000422</v>
          </cell>
          <cell r="B516" t="str">
            <v>BARRACAO ABERTO - 2a. PARTE</v>
          </cell>
          <cell r="C516" t="str">
            <v>M2</v>
          </cell>
          <cell r="D516">
            <v>19.78</v>
          </cell>
        </row>
        <row r="517">
          <cell r="A517">
            <v>2000424</v>
          </cell>
          <cell r="B517" t="str">
            <v>TRANSPORTE HORIZONTAL ATE 30M DE MATERIAIS A GRANEL</v>
          </cell>
          <cell r="C517" t="str">
            <v>M3</v>
          </cell>
          <cell r="D517">
            <v>9.7799999999999994</v>
          </cell>
        </row>
        <row r="518">
          <cell r="A518">
            <v>2000425</v>
          </cell>
          <cell r="B518" t="str">
            <v>FORNECIMENTO E ASSENTAMENTO DE TE EM FOFO DUCTIL, C/BOLSAS</v>
          </cell>
          <cell r="C518" t="str">
            <v>PC</v>
          </cell>
          <cell r="D518">
            <v>662.87</v>
          </cell>
        </row>
        <row r="519">
          <cell r="A519">
            <v>2000426</v>
          </cell>
          <cell r="B519" t="str">
            <v>FORNECIMENTO E ASSENTAMENTO DE REGISTRO DE GAVETA TIPO CHAT</v>
          </cell>
          <cell r="C519" t="str">
            <v>PC</v>
          </cell>
          <cell r="D519">
            <v>447.49</v>
          </cell>
        </row>
        <row r="520">
          <cell r="A520">
            <v>2000429</v>
          </cell>
          <cell r="B520" t="str">
            <v>ENVOLTORIA DE AREIA</v>
          </cell>
          <cell r="C520" t="str">
            <v>M3</v>
          </cell>
          <cell r="D520">
            <v>44.03</v>
          </cell>
        </row>
        <row r="521">
          <cell r="A521">
            <v>2000433</v>
          </cell>
          <cell r="B521" t="str">
            <v>CARGA E DESCARGA DE TUBOS DE FERRO FUNDIDO DN 150MM</v>
          </cell>
          <cell r="C521" t="str">
            <v>M</v>
          </cell>
          <cell r="D521">
            <v>1.65</v>
          </cell>
        </row>
        <row r="522">
          <cell r="A522">
            <v>2000434</v>
          </cell>
          <cell r="B522" t="str">
            <v>CARGA E DESCARGA DE TUBPS DE FERRO FUNDIDO DN 250MM</v>
          </cell>
          <cell r="C522" t="str">
            <v>M</v>
          </cell>
          <cell r="D522">
            <v>2.89</v>
          </cell>
        </row>
        <row r="523">
          <cell r="A523">
            <v>2000435</v>
          </cell>
          <cell r="B523" t="str">
            <v>CARGA E DESCARGA DE TUBOS DE FERRO FUNDIDO DN 350MM</v>
          </cell>
          <cell r="C523" t="str">
            <v>M</v>
          </cell>
          <cell r="D523">
            <v>3.86</v>
          </cell>
        </row>
        <row r="524">
          <cell r="A524">
            <v>2000436</v>
          </cell>
          <cell r="B524" t="str">
            <v>CARGA E DESCARGA DE TUBOS DE FERRO FUNDIDO DN 400MM</v>
          </cell>
          <cell r="C524" t="str">
            <v>M</v>
          </cell>
          <cell r="D524">
            <v>4.13</v>
          </cell>
        </row>
        <row r="525">
          <cell r="A525">
            <v>2000437</v>
          </cell>
          <cell r="B525" t="str">
            <v>ASSENTAMENTO DE TUBUL. DEFOFO, DIAM. DE 100MM</v>
          </cell>
          <cell r="C525" t="str">
            <v>M</v>
          </cell>
          <cell r="D525">
            <v>1.22</v>
          </cell>
        </row>
        <row r="526">
          <cell r="A526">
            <v>2000438</v>
          </cell>
          <cell r="B526" t="str">
            <v>CARGA E DESCARGA DE TUBOS DE PVC RIGIDO E PVC DEFOFO DN 100</v>
          </cell>
          <cell r="C526" t="str">
            <v>M</v>
          </cell>
          <cell r="D526">
            <v>0.26</v>
          </cell>
        </row>
        <row r="527">
          <cell r="A527">
            <v>2000439</v>
          </cell>
          <cell r="B527" t="str">
            <v>ASSENTAMENTO DE TUBUL. DEFOFO, DIAM. DE 250MM</v>
          </cell>
          <cell r="C527" t="str">
            <v>M</v>
          </cell>
          <cell r="D527">
            <v>4.8899999999999997</v>
          </cell>
        </row>
        <row r="528">
          <cell r="A528">
            <v>2000440</v>
          </cell>
          <cell r="B528" t="str">
            <v>ALCA DUPLA PREFORMADA TIPO DGD-4541 P/ CABO DE 25MM2</v>
          </cell>
          <cell r="C528" t="str">
            <v>PC</v>
          </cell>
          <cell r="D528">
            <v>13.14</v>
          </cell>
        </row>
        <row r="529">
          <cell r="A529">
            <v>2000441</v>
          </cell>
          <cell r="B529" t="str">
            <v>ALCA PREFORMADA TIPO DGO-4541 P/ CABO DE 25MM2-AL</v>
          </cell>
          <cell r="C529" t="str">
            <v>PC</v>
          </cell>
          <cell r="D529">
            <v>11.14</v>
          </cell>
        </row>
        <row r="530">
          <cell r="A530">
            <v>2000442</v>
          </cell>
          <cell r="B530" t="str">
            <v>ARRUELA QUADRADA GALVANIZADA DE 57x57x5MM FURO DE 18MM</v>
          </cell>
          <cell r="C530" t="str">
            <v>PC</v>
          </cell>
          <cell r="D530">
            <v>0.55000000000000004</v>
          </cell>
        </row>
        <row r="531">
          <cell r="A531">
            <v>2000443</v>
          </cell>
          <cell r="B531" t="str">
            <v>BUCHA E ARRUELA DE PROTECAO EM ALUM. PARA ELETR. DE 2" (PAR</v>
          </cell>
          <cell r="C531" t="str">
            <v>PC</v>
          </cell>
          <cell r="D531">
            <v>7.2</v>
          </cell>
        </row>
        <row r="532">
          <cell r="A532">
            <v>2000444</v>
          </cell>
          <cell r="B532" t="str">
            <v>CABO DE ALUMINIO TIPO CA DE 21MM2</v>
          </cell>
          <cell r="C532" t="str">
            <v>KG</v>
          </cell>
          <cell r="D532">
            <v>22.5</v>
          </cell>
        </row>
        <row r="533">
          <cell r="A533">
            <v>2000445</v>
          </cell>
          <cell r="B533" t="str">
            <v>CABO DE COBRE NU DE 25MM2 TEMPERA MEIO MOLE</v>
          </cell>
          <cell r="C533" t="str">
            <v>KG</v>
          </cell>
          <cell r="D533">
            <v>35</v>
          </cell>
        </row>
        <row r="534">
          <cell r="A534">
            <v>2000446</v>
          </cell>
          <cell r="B534" t="str">
            <v>CABO TIPO SINTENAX ISOLADO PARA 1KV DE 25MM2</v>
          </cell>
          <cell r="C534" t="str">
            <v>M</v>
          </cell>
          <cell r="D534">
            <v>14.58</v>
          </cell>
        </row>
        <row r="535">
          <cell r="A535">
            <v>2000447</v>
          </cell>
          <cell r="B535" t="str">
            <v>CABO TIPO SINTENAX ISOLADO PARA 1KV DE 50MM2</v>
          </cell>
          <cell r="C535" t="str">
            <v>M</v>
          </cell>
          <cell r="D535">
            <v>20.7</v>
          </cell>
        </row>
        <row r="536">
          <cell r="A536">
            <v>2000448</v>
          </cell>
          <cell r="B536" t="str">
            <v>CAIXA DE MEDICAO EM ALUM. TIPO M4 EXTERNA PADRAO CEAL</v>
          </cell>
          <cell r="C536" t="str">
            <v>PC</v>
          </cell>
          <cell r="D536">
            <v>1338</v>
          </cell>
        </row>
        <row r="537">
          <cell r="A537">
            <v>2000449</v>
          </cell>
          <cell r="B537" t="str">
            <v>CHAVE FUSIVEL DE DISTRIBUICAO BASE "B" DE 100A-15KV-10KA</v>
          </cell>
          <cell r="C537" t="str">
            <v>PC</v>
          </cell>
          <cell r="D537">
            <v>208.5</v>
          </cell>
        </row>
        <row r="538">
          <cell r="A538">
            <v>2000450</v>
          </cell>
          <cell r="B538" t="str">
            <v>CONECTOR TIPO CAL "C" 32 A 32 PARA CABO DE 21MM2</v>
          </cell>
          <cell r="C538" t="str">
            <v>PC</v>
          </cell>
          <cell r="D538">
            <v>9.56</v>
          </cell>
        </row>
        <row r="539">
          <cell r="A539">
            <v>2000451</v>
          </cell>
          <cell r="B539" t="str">
            <v>CONECTOR TIPO CAS "E" 49 A 40 PARA CABO DE 25MM2</v>
          </cell>
          <cell r="C539" t="str">
            <v>PC</v>
          </cell>
          <cell r="D539">
            <v>10.52</v>
          </cell>
        </row>
        <row r="540">
          <cell r="A540">
            <v>2000452</v>
          </cell>
          <cell r="B540" t="str">
            <v>CONECTOR TIPO KS PARA CABO DE 25MM2 DE COBRE</v>
          </cell>
          <cell r="C540" t="str">
            <v>PC</v>
          </cell>
          <cell r="D540">
            <v>1.75</v>
          </cell>
        </row>
        <row r="541">
          <cell r="A541">
            <v>2000453</v>
          </cell>
          <cell r="B541" t="str">
            <v>CRUZETA DE CONCRETO ARMADO DE 1900x90x90MM TIPO "T"</v>
          </cell>
          <cell r="C541" t="str">
            <v>PC</v>
          </cell>
          <cell r="D541">
            <v>76</v>
          </cell>
        </row>
        <row r="542">
          <cell r="A542">
            <v>2000454</v>
          </cell>
          <cell r="B542" t="str">
            <v>CURVA DE PVC ROSCADA DE 2"</v>
          </cell>
          <cell r="C542" t="str">
            <v>PC</v>
          </cell>
          <cell r="D542">
            <v>5.88</v>
          </cell>
        </row>
        <row r="543">
          <cell r="A543">
            <v>2000455</v>
          </cell>
          <cell r="B543" t="str">
            <v>DISJUNTOR DE 125A - 380V - 5KA</v>
          </cell>
          <cell r="C543" t="str">
            <v>PC</v>
          </cell>
          <cell r="D543">
            <v>267</v>
          </cell>
        </row>
        <row r="544">
          <cell r="A544">
            <v>2000456</v>
          </cell>
          <cell r="B544" t="str">
            <v>ELETRODUTO DE PVC ROSCADO DE 2" VARA DE 3M</v>
          </cell>
          <cell r="C544" t="str">
            <v>PC</v>
          </cell>
          <cell r="D544">
            <v>28.02</v>
          </cell>
        </row>
        <row r="545">
          <cell r="A545">
            <v>2000457</v>
          </cell>
          <cell r="B545" t="str">
            <v>ELO FUSIVEL DE DISTRIBUICAO TIPO LINE DE 5H</v>
          </cell>
          <cell r="C545" t="str">
            <v>PC</v>
          </cell>
          <cell r="D545">
            <v>6.2</v>
          </cell>
        </row>
        <row r="546">
          <cell r="A546">
            <v>2000458</v>
          </cell>
          <cell r="B546" t="str">
            <v>ESTRIBO DE COMPRESSAO PARA CABO DE AL DE 25 A 54 MM2</v>
          </cell>
          <cell r="C546" t="str">
            <v>PC</v>
          </cell>
          <cell r="D546">
            <v>16.5</v>
          </cell>
        </row>
        <row r="547">
          <cell r="A547">
            <v>2000459</v>
          </cell>
          <cell r="B547" t="str">
            <v>FECHO PARA FITA BANDIT FUSIMEC DE 3/4"</v>
          </cell>
          <cell r="C547" t="str">
            <v>PC</v>
          </cell>
          <cell r="D547">
            <v>2</v>
          </cell>
        </row>
        <row r="548">
          <cell r="A548">
            <v>2000460</v>
          </cell>
          <cell r="B548" t="str">
            <v>FITA BANDIT FUSIMEC DE 3/4" INOXIDAVEL</v>
          </cell>
          <cell r="C548" t="str">
            <v>PC</v>
          </cell>
          <cell r="D548">
            <v>3.49</v>
          </cell>
        </row>
        <row r="549">
          <cell r="A549">
            <v>2000461</v>
          </cell>
          <cell r="B549" t="str">
            <v>GRAMPO DE LINHA VIVA ESTANHADO DE 73x56x24MM</v>
          </cell>
          <cell r="C549" t="str">
            <v>PC</v>
          </cell>
          <cell r="D549">
            <v>6.99</v>
          </cell>
        </row>
        <row r="550">
          <cell r="A550">
            <v>2000462</v>
          </cell>
          <cell r="B550" t="str">
            <v>HASTE DE TERRA ACO COBREADO DE 13x2000MM COM CONECTOR</v>
          </cell>
          <cell r="C550" t="str">
            <v>PC</v>
          </cell>
          <cell r="D550">
            <v>14.5</v>
          </cell>
        </row>
        <row r="551">
          <cell r="A551">
            <v>2000463</v>
          </cell>
          <cell r="B551" t="str">
            <v>ISOLADOR DE PINO TIPO HIT-TOP DE 120x100MM - 15KV-D-60MM</v>
          </cell>
          <cell r="C551" t="str">
            <v>PC</v>
          </cell>
          <cell r="D551">
            <v>7.27</v>
          </cell>
        </row>
        <row r="552">
          <cell r="A552">
            <v>2000464</v>
          </cell>
          <cell r="B552" t="str">
            <v>LACO DE TOPO PREF. UTC-1101 PARA CABO 21MM2 CA</v>
          </cell>
          <cell r="C552" t="str">
            <v>PC</v>
          </cell>
          <cell r="D552">
            <v>4.5</v>
          </cell>
        </row>
        <row r="553">
          <cell r="A553">
            <v>2000465</v>
          </cell>
          <cell r="B553" t="str">
            <v>LACO DE TOPO PREF. UTC-1101 PARA CABO 21MM2 CA</v>
          </cell>
          <cell r="C553" t="str">
            <v>PC</v>
          </cell>
          <cell r="D553">
            <v>4.5</v>
          </cell>
        </row>
        <row r="554">
          <cell r="A554">
            <v>2000466</v>
          </cell>
          <cell r="B554" t="str">
            <v>LUVA DE PVC ROSCADA DE 2"</v>
          </cell>
          <cell r="C554" t="str">
            <v>PC</v>
          </cell>
          <cell r="D554">
            <v>3.5</v>
          </cell>
        </row>
        <row r="555">
          <cell r="A555">
            <v>2000467</v>
          </cell>
          <cell r="B555" t="str">
            <v>PARAFUSO DE MAQUINA RS GALVANIZADO DE M16x300MM 12"</v>
          </cell>
          <cell r="C555" t="str">
            <v>PC</v>
          </cell>
          <cell r="D555">
            <v>16</v>
          </cell>
        </row>
        <row r="556">
          <cell r="A556">
            <v>2000468</v>
          </cell>
          <cell r="B556" t="str">
            <v>PARAFUSO DE MAQUINA RD GALVANIZADO DE M16x350MM 14"</v>
          </cell>
          <cell r="C556" t="str">
            <v>PC</v>
          </cell>
          <cell r="D556">
            <v>4</v>
          </cell>
        </row>
        <row r="557">
          <cell r="A557">
            <v>2000469</v>
          </cell>
          <cell r="B557" t="str">
            <v>PARAFUSO DE MAQUINA RD GALVANIZADO DE M16x400MM 16"</v>
          </cell>
          <cell r="C557" t="str">
            <v>PC</v>
          </cell>
          <cell r="D557">
            <v>18.399999999999999</v>
          </cell>
        </row>
        <row r="558">
          <cell r="A558">
            <v>2000470</v>
          </cell>
          <cell r="B558" t="str">
            <v>PARAFUSO DE MAQUINA RS GALVANIZADO DE M16x250MM 10"</v>
          </cell>
          <cell r="C558" t="str">
            <v>PC</v>
          </cell>
          <cell r="D558">
            <v>3.4</v>
          </cell>
        </row>
        <row r="559">
          <cell r="A559">
            <v>2000471</v>
          </cell>
          <cell r="B559" t="str">
            <v>PARAFUSO DE MAQUINA RS GALVANIZADO DE M16x350MM 14"</v>
          </cell>
          <cell r="C559" t="str">
            <v>PC</v>
          </cell>
          <cell r="D559">
            <v>4</v>
          </cell>
        </row>
        <row r="560">
          <cell r="A560">
            <v>2000472</v>
          </cell>
          <cell r="B560" t="str">
            <v>PARAFUSO DE MAQUINA RS GALVANIZADO DE M16x400MM 16"</v>
          </cell>
          <cell r="C560" t="str">
            <v>PC</v>
          </cell>
          <cell r="D560">
            <v>4.2</v>
          </cell>
        </row>
        <row r="561">
          <cell r="A561">
            <v>2000473</v>
          </cell>
          <cell r="B561" t="str">
            <v>PARA-RAIOS DE DISTRIBUICAO TIPO VALVULA DE 12KV-5KA</v>
          </cell>
          <cell r="C561" t="str">
            <v>PC</v>
          </cell>
          <cell r="D561">
            <v>45</v>
          </cell>
        </row>
        <row r="562">
          <cell r="A562">
            <v>2000474</v>
          </cell>
          <cell r="B562" t="str">
            <v>PINO DE ACO GALVANIZADO ROSCA DE 26MM CAB. DE CHUMBO</v>
          </cell>
          <cell r="C562" t="str">
            <v>PC</v>
          </cell>
          <cell r="D562">
            <v>9.3000000000000007</v>
          </cell>
        </row>
        <row r="563">
          <cell r="A563">
            <v>2000475</v>
          </cell>
          <cell r="B563" t="str">
            <v>POSTE DE CONCRETO ARMADO DUPLO "T" DE 10/300 DAN</v>
          </cell>
          <cell r="C563" t="str">
            <v>PC</v>
          </cell>
          <cell r="D563">
            <v>870</v>
          </cell>
        </row>
        <row r="564">
          <cell r="A564">
            <v>2000476</v>
          </cell>
          <cell r="B564" t="str">
            <v>TERMINAL DE PRESSAO PARA CABO DE 25MM2</v>
          </cell>
          <cell r="C564" t="str">
            <v>PC</v>
          </cell>
          <cell r="D564">
            <v>1.2</v>
          </cell>
        </row>
        <row r="565">
          <cell r="A565">
            <v>2000477</v>
          </cell>
          <cell r="B565" t="str">
            <v>TERMINAL DE PRESSAO PARA CABO DE 50MM2</v>
          </cell>
          <cell r="C565" t="str">
            <v>PC</v>
          </cell>
          <cell r="D565">
            <v>3.9</v>
          </cell>
        </row>
        <row r="566">
          <cell r="A566">
            <v>2000478</v>
          </cell>
          <cell r="B566" t="str">
            <v>LIGACAO DOMICILIAR</v>
          </cell>
          <cell r="C566" t="str">
            <v>UN</v>
          </cell>
          <cell r="D566">
            <v>246</v>
          </cell>
        </row>
        <row r="567">
          <cell r="A567">
            <v>2000479</v>
          </cell>
          <cell r="B567" t="str">
            <v>ASSENTAMENTO DE TUBO PVC PARA ESGOTO DN 100</v>
          </cell>
          <cell r="C567" t="str">
            <v>M</v>
          </cell>
          <cell r="D567">
            <v>1.22</v>
          </cell>
        </row>
        <row r="568">
          <cell r="A568">
            <v>2000480</v>
          </cell>
          <cell r="B568" t="str">
            <v>FORNECIMENTO E ASSENTAMENTO DE CURVA 11o30' EM FOFO DUCTIL,</v>
          </cell>
          <cell r="C568" t="str">
            <v>PC</v>
          </cell>
          <cell r="D568">
            <v>323.39</v>
          </cell>
        </row>
        <row r="569">
          <cell r="A569">
            <v>2000481</v>
          </cell>
          <cell r="B569" t="str">
            <v>FORNECIMENTO E ASSENTAMENTO DE CURVA 22o EM FOFO DUCTIL, C/</v>
          </cell>
          <cell r="C569" t="str">
            <v>PC</v>
          </cell>
          <cell r="D569">
            <v>85.94</v>
          </cell>
        </row>
        <row r="570">
          <cell r="A570">
            <v>2000482</v>
          </cell>
          <cell r="B570" t="str">
            <v>ASSENTAMENTO DE CONEXOES EM FERRO FUNDIDO, JUNTA ELASTICA,</v>
          </cell>
          <cell r="C570" t="str">
            <v>M</v>
          </cell>
          <cell r="D570">
            <v>1.3</v>
          </cell>
        </row>
        <row r="571">
          <cell r="A571">
            <v>2000483</v>
          </cell>
          <cell r="B571" t="str">
            <v>FORNECIMENTO E ASSENTAMENTO DE CURVA 22o30' EM FOFO JE DN 3</v>
          </cell>
          <cell r="C571" t="str">
            <v>PC</v>
          </cell>
          <cell r="D571">
            <v>340.21</v>
          </cell>
        </row>
        <row r="572">
          <cell r="A572">
            <v>2000484</v>
          </cell>
          <cell r="B572" t="str">
            <v>FORNECIMENTO E ASSENTAMENTO DE CURVA 45o EM FOFO JE DN 100M</v>
          </cell>
          <cell r="C572" t="str">
            <v>PC</v>
          </cell>
          <cell r="D572">
            <v>86.14</v>
          </cell>
        </row>
        <row r="573">
          <cell r="A573">
            <v>2000485</v>
          </cell>
          <cell r="B573" t="str">
            <v>FORNECIMENTO E ASSENTAMENTO DE CURVA 90o EM FOFO JE DN 100M</v>
          </cell>
          <cell r="C573" t="str">
            <v>PC</v>
          </cell>
          <cell r="D573">
            <v>86.14</v>
          </cell>
        </row>
        <row r="574">
          <cell r="A574">
            <v>2000486</v>
          </cell>
          <cell r="B574" t="str">
            <v>FORNECIMENTO E ASSENTAMENTO DE CURVA 90o EM FOFO JE DN 300M</v>
          </cell>
          <cell r="C574" t="str">
            <v>PC</v>
          </cell>
          <cell r="D574">
            <v>428.69</v>
          </cell>
        </row>
        <row r="575">
          <cell r="A575">
            <v>2000487</v>
          </cell>
          <cell r="B575" t="str">
            <v>ACERTO E VERIFICACAO DO NIVELAMENTO DE CAVA</v>
          </cell>
          <cell r="C575" t="str">
            <v>M</v>
          </cell>
          <cell r="D575">
            <v>2.74</v>
          </cell>
        </row>
        <row r="576">
          <cell r="A576">
            <v>2000488</v>
          </cell>
          <cell r="B576" t="str">
            <v>TUBO PVC DEFOFO, DIAM. 100MM</v>
          </cell>
          <cell r="C576" t="str">
            <v>M</v>
          </cell>
          <cell r="D576">
            <v>16.68</v>
          </cell>
        </row>
        <row r="577">
          <cell r="A577">
            <v>2000489</v>
          </cell>
          <cell r="B577" t="str">
            <v>TUBO PVC DEFOFO, DIAM. 250MM</v>
          </cell>
          <cell r="C577" t="str">
            <v>M</v>
          </cell>
          <cell r="D577">
            <v>74.88</v>
          </cell>
        </row>
        <row r="578">
          <cell r="A578">
            <v>2000490</v>
          </cell>
          <cell r="B578" t="str">
            <v>TUBO PVC DEFOFO, DIAM. 400MM</v>
          </cell>
          <cell r="C578" t="str">
            <v>M</v>
          </cell>
          <cell r="D578">
            <v>170</v>
          </cell>
        </row>
        <row r="579">
          <cell r="A579">
            <v>2000491</v>
          </cell>
          <cell r="B579" t="str">
            <v>TUBO PVC P/ESGOTO SANIT.,DIAM. NOMINAL 400MM</v>
          </cell>
          <cell r="C579" t="str">
            <v>M</v>
          </cell>
          <cell r="D579">
            <v>93.65</v>
          </cell>
        </row>
        <row r="580">
          <cell r="A580">
            <v>2000492</v>
          </cell>
          <cell r="B580" t="str">
            <v>FORNECIMENTO E ASSENTAMENTO DE TUBULACAO DEFOFO DN 200</v>
          </cell>
          <cell r="C580" t="str">
            <v>M</v>
          </cell>
          <cell r="D580">
            <v>51.07</v>
          </cell>
        </row>
        <row r="581">
          <cell r="A581">
            <v>2000493</v>
          </cell>
          <cell r="B581" t="str">
            <v>ASSENTAMENTO DE TUBOS DE PVC DEFOFO, JUNTA ELEASTICA INTEGR</v>
          </cell>
          <cell r="C581" t="str">
            <v>M</v>
          </cell>
          <cell r="D581">
            <v>2.41</v>
          </cell>
        </row>
        <row r="582">
          <cell r="A582">
            <v>2000494</v>
          </cell>
          <cell r="B582" t="str">
            <v>CARGA E DESCARGA DE TUBOS DE PVC RIGIDO E PVC DEFOFO DN 200</v>
          </cell>
          <cell r="C582" t="str">
            <v>M</v>
          </cell>
          <cell r="D582">
            <v>0.53</v>
          </cell>
        </row>
        <row r="583">
          <cell r="A583">
            <v>2000495</v>
          </cell>
          <cell r="B583" t="str">
            <v>PORTAO DE TUBO E TELA DE ACO GALVANIZADO C/PINTURA ANTI-COR</v>
          </cell>
          <cell r="C583" t="str">
            <v>M2</v>
          </cell>
          <cell r="D583">
            <v>147.01</v>
          </cell>
        </row>
        <row r="584">
          <cell r="A584">
            <v>2000496</v>
          </cell>
          <cell r="B584" t="str">
            <v>FORNECIMENTO E ASSENTAMENTO DE EXTREMIDADE EM PVC C/ BOLSA</v>
          </cell>
          <cell r="C584" t="str">
            <v>PC</v>
          </cell>
          <cell r="D584">
            <v>116.23</v>
          </cell>
        </row>
        <row r="585">
          <cell r="A585">
            <v>2000497</v>
          </cell>
          <cell r="B585" t="str">
            <v>FORNECIMENTO E ASSENTAMENTO DE TUBULACAO PVC CLASSE 15 DN 1</v>
          </cell>
          <cell r="C585" t="str">
            <v>M</v>
          </cell>
          <cell r="D585">
            <v>18.239999999999998</v>
          </cell>
        </row>
        <row r="586">
          <cell r="A586">
            <v>2000498</v>
          </cell>
          <cell r="B586" t="str">
            <v>FORNECIMENTO E ASSENTAMENTO DE TUBULACAO PVC CLASSE 15 DN 5</v>
          </cell>
          <cell r="C586" t="str">
            <v>M</v>
          </cell>
          <cell r="D586">
            <v>5.55</v>
          </cell>
        </row>
        <row r="587">
          <cell r="A587">
            <v>2000499</v>
          </cell>
          <cell r="B587" t="str">
            <v>FORNECIMENTO E ASSENTAMENTO DE TUBULACAO PVC CLASSE 15 DN 7</v>
          </cell>
          <cell r="C587" t="str">
            <v>M</v>
          </cell>
          <cell r="D587">
            <v>10.48</v>
          </cell>
        </row>
        <row r="588">
          <cell r="A588">
            <v>2000500</v>
          </cell>
          <cell r="B588" t="str">
            <v>ENTRADA E QUADRO DE ENERGIA PAARA OS CONJ. MOTO-BOMBA</v>
          </cell>
          <cell r="C588" t="str">
            <v>VB</v>
          </cell>
          <cell r="D588">
            <v>16011.28</v>
          </cell>
        </row>
        <row r="589">
          <cell r="A589">
            <v>2000501</v>
          </cell>
          <cell r="B589" t="str">
            <v>FORNECIMENTO E MONTAGEM DE TUBOS, PECAS, VALVULAS E EQUIPAM</v>
          </cell>
          <cell r="C589" t="str">
            <v>VB</v>
          </cell>
          <cell r="D589">
            <v>11632.05</v>
          </cell>
        </row>
        <row r="590">
          <cell r="A590">
            <v>2000502</v>
          </cell>
          <cell r="B590" t="str">
            <v>FORNECIMENTO E MONTAGEM DE TUBOS, PECAS, VALVULAS E EQUIPAM</v>
          </cell>
          <cell r="C590" t="str">
            <v>VB</v>
          </cell>
          <cell r="D590">
            <v>34160.83</v>
          </cell>
        </row>
        <row r="591">
          <cell r="A591">
            <v>2000503</v>
          </cell>
          <cell r="B591" t="str">
            <v>FORNECIMENTO E MONTAGEM DE TUBOS, PECAS, VALVULAS E EQUIPAM</v>
          </cell>
          <cell r="C591" t="str">
            <v>VB</v>
          </cell>
          <cell r="D591">
            <v>32395.03</v>
          </cell>
        </row>
        <row r="592">
          <cell r="A592">
            <v>2000504</v>
          </cell>
          <cell r="B592" t="str">
            <v>FORNECIMENTO E MONTAGEM DE TUBOS, PECAS, VALVULAS E EQUIPAM</v>
          </cell>
          <cell r="C592" t="str">
            <v>VB</v>
          </cell>
          <cell r="D592">
            <v>11632.05</v>
          </cell>
        </row>
        <row r="593">
          <cell r="A593">
            <v>2000505</v>
          </cell>
          <cell r="B593" t="str">
            <v>FORNECIMENTO E INSTALACAO DE CONJUNTO MOTO-BOMBA RE-AUTOESC</v>
          </cell>
          <cell r="C593" t="str">
            <v>UN</v>
          </cell>
          <cell r="D593">
            <v>19479.87</v>
          </cell>
        </row>
        <row r="594">
          <cell r="A594">
            <v>2000506</v>
          </cell>
          <cell r="B594" t="str">
            <v>FORNECIMENTO E INSTALACAO DE CONJUNTO MOTO-BOMBA RE-AUTOESC</v>
          </cell>
          <cell r="C594" t="str">
            <v>UN</v>
          </cell>
          <cell r="D594">
            <v>24629.200000000001</v>
          </cell>
        </row>
        <row r="595">
          <cell r="A595">
            <v>3000000</v>
          </cell>
          <cell r="B595" t="str">
            <v>Lavatorio de parede c/ torneira metalica de 1/2"</v>
          </cell>
          <cell r="C595" t="str">
            <v>und</v>
          </cell>
          <cell r="D595">
            <v>235.14</v>
          </cell>
        </row>
        <row r="596">
          <cell r="A596">
            <v>3000001</v>
          </cell>
          <cell r="B596" t="str">
            <v>Luminaria florescente 2x40w</v>
          </cell>
          <cell r="C596" t="str">
            <v>und</v>
          </cell>
          <cell r="D596">
            <v>66.63</v>
          </cell>
        </row>
        <row r="597">
          <cell r="A597">
            <v>3000002</v>
          </cell>
          <cell r="B597" t="str">
            <v>Metais(Chuveiro e registro de pressao 25mm c/canopla)</v>
          </cell>
          <cell r="C597" t="str">
            <v>und</v>
          </cell>
          <cell r="D597">
            <v>175.28</v>
          </cell>
        </row>
        <row r="598">
          <cell r="A598">
            <v>3000003</v>
          </cell>
          <cell r="B598" t="str">
            <v>Pintura esmalte</v>
          </cell>
          <cell r="C598" t="str">
            <v>m2</v>
          </cell>
          <cell r="D598">
            <v>10.9</v>
          </cell>
        </row>
        <row r="599">
          <cell r="A599">
            <v>3000004</v>
          </cell>
          <cell r="B599" t="str">
            <v>Ponto de agua 25mm</v>
          </cell>
          <cell r="C599" t="str">
            <v>un</v>
          </cell>
          <cell r="D599">
            <v>35.6</v>
          </cell>
        </row>
        <row r="600">
          <cell r="A600">
            <v>3000005</v>
          </cell>
          <cell r="B600" t="str">
            <v>Ponto de esgoto (100mm e 50mm)</v>
          </cell>
          <cell r="C600" t="str">
            <v>UN</v>
          </cell>
          <cell r="D600">
            <v>90.66</v>
          </cell>
        </row>
        <row r="601">
          <cell r="A601">
            <v>3000006</v>
          </cell>
          <cell r="B601" t="str">
            <v>Ponto de Luz ou forca embutido</v>
          </cell>
          <cell r="C601" t="str">
            <v>UN</v>
          </cell>
          <cell r="D601">
            <v>84.61</v>
          </cell>
        </row>
        <row r="602">
          <cell r="A602">
            <v>3000007</v>
          </cell>
          <cell r="B602" t="str">
            <v>Reboco</v>
          </cell>
          <cell r="C602" t="str">
            <v>M2</v>
          </cell>
          <cell r="D602">
            <v>10.33</v>
          </cell>
        </row>
        <row r="603">
          <cell r="A603">
            <v>3000008</v>
          </cell>
          <cell r="B603" t="str">
            <v>Recomposicao de ligacao</v>
          </cell>
          <cell r="C603" t="str">
            <v>UN</v>
          </cell>
          <cell r="D603">
            <v>23.89</v>
          </cell>
        </row>
        <row r="604">
          <cell r="A604">
            <v>3000009</v>
          </cell>
          <cell r="B604" t="str">
            <v>Transporte manual de qualquer natureza, ate 60m</v>
          </cell>
          <cell r="C604" t="str">
            <v>M3</v>
          </cell>
          <cell r="D604">
            <v>12.12</v>
          </cell>
        </row>
        <row r="605">
          <cell r="A605">
            <v>3000010</v>
          </cell>
          <cell r="B605" t="str">
            <v>Pintura de ligacao - execucao,inclusive ligante</v>
          </cell>
          <cell r="C605" t="str">
            <v>M2</v>
          </cell>
          <cell r="D605">
            <v>0.78</v>
          </cell>
        </row>
        <row r="606">
          <cell r="A606">
            <v>3000011</v>
          </cell>
          <cell r="B606" t="str">
            <v>Argamassa industrializada comum (votomassa ou similar)</v>
          </cell>
          <cell r="C606" t="str">
            <v>KG</v>
          </cell>
          <cell r="D606">
            <v>0.52</v>
          </cell>
        </row>
        <row r="607">
          <cell r="A607">
            <v>3000012</v>
          </cell>
          <cell r="B607" t="str">
            <v>Revestimento em piso e parede c/ceramica 20x20cm (incluindo</v>
          </cell>
          <cell r="C607" t="str">
            <v>M2</v>
          </cell>
          <cell r="D607">
            <v>38.92</v>
          </cell>
        </row>
        <row r="608">
          <cell r="A608">
            <v>3000013</v>
          </cell>
          <cell r="B608" t="str">
            <v>Monovia em perfil "I" com talha manual cap. 1,0T</v>
          </cell>
          <cell r="C608" t="str">
            <v>UN</v>
          </cell>
          <cell r="D608">
            <v>3487.1</v>
          </cell>
        </row>
        <row r="609">
          <cell r="A609">
            <v>3000014</v>
          </cell>
          <cell r="B609" t="str">
            <v>Forma plana p/fundacoes, em compensado resinado 12mm, 02 us</v>
          </cell>
          <cell r="C609" t="str">
            <v>M2</v>
          </cell>
          <cell r="D609">
            <v>36.01</v>
          </cell>
        </row>
        <row r="610">
          <cell r="A610">
            <v>3000015</v>
          </cell>
          <cell r="B610" t="str">
            <v>Fornecimento e assentamento tampao de ferro ductil DN=600mm</v>
          </cell>
          <cell r="C610" t="str">
            <v>UN</v>
          </cell>
          <cell r="D610">
            <v>199.54</v>
          </cell>
        </row>
        <row r="611">
          <cell r="A611">
            <v>2000077</v>
          </cell>
          <cell r="B611" t="str">
            <v>ESCAVACAO A CEU ABERTO, EM MAT. DE 2A. CAT.</v>
          </cell>
          <cell r="C611" t="str">
            <v>m3</v>
          </cell>
          <cell r="D611">
            <v>20.98</v>
          </cell>
        </row>
        <row r="612">
          <cell r="A612">
            <v>2000081</v>
          </cell>
          <cell r="B612" t="str">
            <v>ESCAVACAO A CEU ABERTO, EM MAT. DE 1A. CAT.</v>
          </cell>
          <cell r="C612" t="str">
            <v>m3</v>
          </cell>
          <cell r="D612">
            <v>13.11</v>
          </cell>
        </row>
        <row r="613">
          <cell r="A613">
            <v>2000216</v>
          </cell>
          <cell r="B613" t="str">
            <v>CARGA E DESCARGA MEC. DE MAT. A GRANEL EM CAMINHAO BASCUL.</v>
          </cell>
          <cell r="C613" t="str">
            <v>T</v>
          </cell>
          <cell r="D613">
            <v>1.46</v>
          </cell>
        </row>
        <row r="614">
          <cell r="A614">
            <v>2000224</v>
          </cell>
          <cell r="B614" t="str">
            <v>ESCAVACAO DE VALA NAO ESCORADA, EM MAT. DE 1a. CAT., ATE 1,</v>
          </cell>
          <cell r="C614" t="str">
            <v>M3</v>
          </cell>
          <cell r="D614">
            <v>16.170000000000002</v>
          </cell>
        </row>
        <row r="615">
          <cell r="A615">
            <v>2000226</v>
          </cell>
          <cell r="B615" t="str">
            <v>ESCAVACAO DE VALA NAO ESCORADA, EM MAT. DE 1a. CAT., ENTRE</v>
          </cell>
          <cell r="C615" t="str">
            <v>M3</v>
          </cell>
          <cell r="D615">
            <v>17.78</v>
          </cell>
        </row>
        <row r="616">
          <cell r="A616">
            <v>2000227</v>
          </cell>
          <cell r="B616" t="str">
            <v>ESCAVACAO DE VALA NAO ESCORADA, EM MAT. DE 1a. CAT., ENTRE</v>
          </cell>
          <cell r="C616" t="str">
            <v>M3</v>
          </cell>
          <cell r="D616">
            <v>18.510000000000002</v>
          </cell>
        </row>
        <row r="617">
          <cell r="A617">
            <v>2000228</v>
          </cell>
          <cell r="B617" t="str">
            <v>ESCAVACAO DE VALA NAO ESCORADA, EM MAT. DE 1a. CAT., ENTRE</v>
          </cell>
          <cell r="C617" t="str">
            <v>M3</v>
          </cell>
          <cell r="D617">
            <v>19.670000000000002</v>
          </cell>
        </row>
        <row r="618">
          <cell r="A618">
            <v>2000229</v>
          </cell>
          <cell r="B618" t="str">
            <v>ESCAVACAO MECANICA C/ TRATOR DE LAMINA, POTENCIA 200CV, EM</v>
          </cell>
          <cell r="C618" t="str">
            <v>M3</v>
          </cell>
          <cell r="D618">
            <v>6.28</v>
          </cell>
        </row>
        <row r="619">
          <cell r="A619">
            <v>2000230</v>
          </cell>
          <cell r="B619" t="str">
            <v>Escavacao mecanica c/trator de lamina, potencia 200cv, em m</v>
          </cell>
          <cell r="C619" t="str">
            <v>m3</v>
          </cell>
          <cell r="D619">
            <v>17.59</v>
          </cell>
        </row>
        <row r="620">
          <cell r="A620">
            <v>2000252</v>
          </cell>
          <cell r="B620" t="str">
            <v>TRANSPORTE DE QUALQUER NATUR. C/VELOC. MEDIA DE 15 KM/H EM</v>
          </cell>
          <cell r="C620" t="str">
            <v>TxKM</v>
          </cell>
          <cell r="D620">
            <v>4.55</v>
          </cell>
        </row>
        <row r="621">
          <cell r="A621">
            <v>2000253</v>
          </cell>
          <cell r="B621" t="str">
            <v>TRANSPORTE DE QUALQUER NATUR. C/VELOC. MEDIA DE 15 KM/H EM</v>
          </cell>
          <cell r="C621" t="str">
            <v>TxKM</v>
          </cell>
          <cell r="D621">
            <v>4.55</v>
          </cell>
        </row>
        <row r="622">
          <cell r="A622">
            <v>2000276</v>
          </cell>
          <cell r="B622" t="str">
            <v>ATERRO COMPACTADO A 95%, EM CAMADAS DE 20 CM DE MAT. SOLTO,</v>
          </cell>
          <cell r="C622" t="str">
            <v>M3</v>
          </cell>
          <cell r="D622">
            <v>15.76</v>
          </cell>
        </row>
        <row r="623">
          <cell r="A623">
            <v>2000277</v>
          </cell>
          <cell r="B623" t="str">
            <v>MATERIAL DE JAZIDA PARA ATERROS COM CBR&gt;10, INCLUSIVE AQUIS</v>
          </cell>
          <cell r="C623" t="str">
            <v>M3</v>
          </cell>
          <cell r="D623">
            <v>6.42</v>
          </cell>
        </row>
        <row r="624">
          <cell r="A624">
            <v>2000278</v>
          </cell>
          <cell r="B624" t="str">
            <v>EXECUCAO DE ATERRO, ADENSADO MECANICAMENTE COM ROLO LISO A</v>
          </cell>
          <cell r="C624" t="str">
            <v>M3</v>
          </cell>
          <cell r="D624">
            <v>4.21</v>
          </cell>
        </row>
        <row r="625">
          <cell r="A625">
            <v>2000279</v>
          </cell>
          <cell r="B625" t="str">
            <v>MOMENTO EXTRAORDINARIO DE TRANSPORTE, COM CAMINHAO BASCULAN</v>
          </cell>
          <cell r="C625" t="str">
            <v>M3xKM</v>
          </cell>
          <cell r="D625">
            <v>1.71</v>
          </cell>
        </row>
        <row r="626">
          <cell r="A626">
            <v>2000402</v>
          </cell>
          <cell r="B626" t="str">
            <v>CARGA E DESCARGA MEC. DE ROCHA EM CAMINHAO BASCUL. CAPAC. U</v>
          </cell>
          <cell r="C626" t="str">
            <v>T</v>
          </cell>
          <cell r="D626">
            <v>2.73</v>
          </cell>
        </row>
        <row r="627">
          <cell r="A627">
            <v>2000407</v>
          </cell>
          <cell r="B627" t="str">
            <v>ESCAVACAO E FORNECIMENTO DE SOLO DE JAZIDA</v>
          </cell>
          <cell r="C627" t="str">
            <v>M3</v>
          </cell>
          <cell r="D627">
            <v>6.42</v>
          </cell>
        </row>
        <row r="628">
          <cell r="A628">
            <v>2000419</v>
          </cell>
          <cell r="B628" t="str">
            <v>LANCAMENTO E ESPALHAMENTO DE MATERIAL DE QUALQUER NATUREZA,</v>
          </cell>
          <cell r="C628" t="str">
            <v>M3</v>
          </cell>
          <cell r="D628">
            <v>2.38</v>
          </cell>
        </row>
        <row r="629">
          <cell r="A629">
            <v>2000420</v>
          </cell>
          <cell r="B629" t="str">
            <v>LANCAMENTO E ESPALHAMENTO DE ROCHA</v>
          </cell>
          <cell r="C629" t="str">
            <v>M3</v>
          </cell>
          <cell r="D629">
            <v>2.72</v>
          </cell>
        </row>
        <row r="630">
          <cell r="A630">
            <v>2000423</v>
          </cell>
          <cell r="B630" t="str">
            <v>REATERRO DE VALA/CAVA UTILIZ. VIBRO COMPACTADOR PORTATIL</v>
          </cell>
          <cell r="C630" t="str">
            <v>M3</v>
          </cell>
          <cell r="D630">
            <v>12.09</v>
          </cell>
        </row>
        <row r="631">
          <cell r="A631">
            <v>2000427</v>
          </cell>
          <cell r="B631" t="str">
            <v>CARGA E DESCARGA MEC. DE MAT. A GRANEL EM CAMINHAO BASCUL.</v>
          </cell>
          <cell r="C631" t="str">
            <v>T</v>
          </cell>
          <cell r="D631">
            <v>1.46</v>
          </cell>
        </row>
        <row r="632">
          <cell r="A632">
            <v>2000428</v>
          </cell>
          <cell r="B632" t="str">
            <v>CARGA E DESCARGA MEC. DE MAT. A GRANEL EM CAMINHAO BASCUL.</v>
          </cell>
          <cell r="C632" t="str">
            <v>T</v>
          </cell>
          <cell r="D632">
            <v>1.46</v>
          </cell>
        </row>
        <row r="633">
          <cell r="A633">
            <v>2000430</v>
          </cell>
          <cell r="B633" t="str">
            <v>ESCAVACAO MECANICA C/ TRATOR DE LAMINA, POTENCIA 200CV, EM</v>
          </cell>
          <cell r="C633" t="str">
            <v>M3</v>
          </cell>
          <cell r="D633">
            <v>6.28</v>
          </cell>
        </row>
        <row r="634">
          <cell r="A634">
            <v>2000431</v>
          </cell>
          <cell r="B634" t="str">
            <v>TRANSPORTE DE QUALQUER NATUR. C/VELOC. MEDIA DE 15 KM/H EM</v>
          </cell>
          <cell r="C634" t="str">
            <v>TxKM</v>
          </cell>
          <cell r="D634">
            <v>4.55</v>
          </cell>
        </row>
        <row r="635">
          <cell r="A635">
            <v>2000432</v>
          </cell>
          <cell r="B635" t="str">
            <v>ATERRO COMPACTADO A 95%, EM CAMADAS DE 20 CM DE MAT. SOLTO,</v>
          </cell>
          <cell r="C635" t="str">
            <v>M3</v>
          </cell>
          <cell r="D635">
            <v>15.76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MATERIAIS TOTAIS"/>
      <sheetName val="RESUMO"/>
      <sheetName val="1-1"/>
      <sheetName val="2-1"/>
      <sheetName val="2-2"/>
      <sheetName val="2-3"/>
      <sheetName val="2-4"/>
      <sheetName val="3-1"/>
      <sheetName val="3-2"/>
      <sheetName val="3-3"/>
      <sheetName val="3-4"/>
      <sheetName val="3-5"/>
      <sheetName val="3-6"/>
      <sheetName val="3-7"/>
      <sheetName val="3-8"/>
      <sheetName val="3-9"/>
      <sheetName val="3-10"/>
      <sheetName val="COMPOSIÇOES-ORDEM NÚMERI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_GERAL"/>
      <sheetName val="CRONOGRAM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E28"/>
  <sheetViews>
    <sheetView showGridLines="0" tabSelected="1" view="pageBreakPreview" topLeftCell="A4" zoomScale="60" zoomScaleNormal="80" workbookViewId="0">
      <selection activeCell="C20" sqref="C20"/>
    </sheetView>
  </sheetViews>
  <sheetFormatPr defaultColWidth="11.42578125" defaultRowHeight="12.75" outlineLevelCol="1" x14ac:dyDescent="0.2"/>
  <cols>
    <col min="1" max="1" width="6.7109375" style="1" customWidth="1"/>
    <col min="2" max="2" width="21.5703125" style="1" customWidth="1"/>
    <col min="3" max="3" width="18" style="1" customWidth="1"/>
    <col min="4" max="4" width="18.28515625" style="1" customWidth="1"/>
    <col min="5" max="5" width="13.5703125" style="1" hidden="1" customWidth="1"/>
    <col min="6" max="6" width="14" style="1" hidden="1" customWidth="1" outlineLevel="1"/>
    <col min="7" max="7" width="16.85546875" style="1" customWidth="1" collapsed="1"/>
    <col min="8" max="8" width="17.85546875" style="1" customWidth="1"/>
    <col min="9" max="9" width="13.5703125" style="1" hidden="1" customWidth="1"/>
    <col min="10" max="10" width="20.28515625" style="1" customWidth="1"/>
    <col min="11" max="11" width="13" style="1" customWidth="1"/>
    <col min="12" max="12" width="12" style="1" customWidth="1"/>
    <col min="13" max="13" width="10.28515625" style="1" customWidth="1"/>
    <col min="14" max="14" width="15.28515625" style="1" customWidth="1"/>
    <col min="15" max="15" width="21.42578125" style="1" customWidth="1"/>
    <col min="16" max="16" width="15.140625" style="1" customWidth="1"/>
    <col min="17" max="18" width="18.42578125" style="1" customWidth="1"/>
    <col min="19" max="19" width="18.7109375" style="1" customWidth="1"/>
    <col min="20" max="20" width="10.5703125" style="1" hidden="1" customWidth="1"/>
    <col min="21" max="21" width="13.85546875" style="1" customWidth="1"/>
    <col min="22" max="22" width="16.28515625" style="1" customWidth="1"/>
    <col min="23" max="23" width="13.85546875" style="1" hidden="1" customWidth="1"/>
    <col min="24" max="24" width="13.140625" style="1" customWidth="1"/>
    <col min="25" max="26" width="22.28515625" style="1" customWidth="1"/>
    <col min="27" max="27" width="14.85546875" style="1" hidden="1" customWidth="1"/>
    <col min="28" max="28" width="13.7109375" style="1" hidden="1" customWidth="1"/>
    <col min="29" max="29" width="12.42578125" style="1" hidden="1" customWidth="1"/>
    <col min="30" max="30" width="10.7109375" style="1" hidden="1" customWidth="1"/>
    <col min="31" max="31" width="12.28515625" style="1" hidden="1" customWidth="1"/>
    <col min="32" max="16384" width="11.42578125" style="1"/>
  </cols>
  <sheetData>
    <row r="1" spans="1:31" ht="93.75" customHeight="1" x14ac:dyDescent="0.2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8"/>
      <c r="O1" s="8"/>
      <c r="P1" s="8"/>
      <c r="Q1" s="9"/>
      <c r="R1" s="8"/>
      <c r="S1" s="10"/>
      <c r="T1" s="11"/>
      <c r="U1" s="12"/>
      <c r="V1" s="12"/>
      <c r="W1" s="12"/>
      <c r="X1" s="16"/>
      <c r="Y1" s="16"/>
      <c r="Z1" s="16"/>
      <c r="AA1" s="16"/>
      <c r="AB1" s="16"/>
      <c r="AC1" s="16"/>
      <c r="AD1" s="16"/>
      <c r="AE1" s="17"/>
    </row>
    <row r="2" spans="1:31" ht="15.75" x14ac:dyDescent="0.2">
      <c r="A2" s="82" t="s">
        <v>38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4"/>
    </row>
    <row r="3" spans="1:31" ht="15.75" x14ac:dyDescent="0.2">
      <c r="A3" s="82" t="s">
        <v>62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4"/>
    </row>
    <row r="4" spans="1:31" ht="20.100000000000001" customHeight="1" x14ac:dyDescent="0.2">
      <c r="A4" s="82" t="s">
        <v>65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4"/>
    </row>
    <row r="5" spans="1:31" ht="20.100000000000001" customHeight="1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3"/>
    </row>
    <row r="6" spans="1:31" ht="20.100000000000001" customHeight="1" x14ac:dyDescent="0.2">
      <c r="A6" s="79" t="s">
        <v>63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1"/>
    </row>
    <row r="7" spans="1:31" ht="20.100000000000001" customHeight="1" x14ac:dyDescent="0.3">
      <c r="A7" s="58" t="s">
        <v>31</v>
      </c>
      <c r="B7" s="18"/>
      <c r="C7" s="18"/>
      <c r="D7" s="18"/>
      <c r="E7" s="18"/>
      <c r="F7" s="18"/>
      <c r="G7" s="18"/>
      <c r="H7" s="18"/>
      <c r="I7" s="18"/>
      <c r="K7" s="19"/>
      <c r="L7" s="19"/>
      <c r="M7" s="19"/>
      <c r="N7" s="19"/>
      <c r="O7" s="19"/>
      <c r="P7" s="19"/>
      <c r="Q7" s="19"/>
      <c r="R7" s="19"/>
      <c r="S7" s="21"/>
      <c r="T7" s="21"/>
      <c r="AB7" s="22"/>
      <c r="AC7" s="23"/>
      <c r="AE7" s="20"/>
    </row>
    <row r="8" spans="1:31" s="2" customFormat="1" ht="15" customHeight="1" x14ac:dyDescent="0.25">
      <c r="A8" s="89" t="s">
        <v>0</v>
      </c>
      <c r="B8" s="90" t="s">
        <v>1</v>
      </c>
      <c r="C8" s="90" t="s">
        <v>2</v>
      </c>
      <c r="D8" s="90"/>
      <c r="E8" s="90"/>
      <c r="F8" s="91" t="s">
        <v>3</v>
      </c>
      <c r="G8" s="91"/>
      <c r="H8" s="91"/>
      <c r="I8" s="91"/>
      <c r="J8" s="91"/>
      <c r="K8" s="46" t="s">
        <v>4</v>
      </c>
      <c r="L8" s="92" t="s">
        <v>5</v>
      </c>
      <c r="M8" s="93"/>
      <c r="N8" s="76" t="s">
        <v>6</v>
      </c>
      <c r="O8" s="77"/>
      <c r="P8" s="77"/>
      <c r="Q8" s="77"/>
      <c r="R8" s="77"/>
      <c r="S8" s="77"/>
      <c r="T8" s="77"/>
      <c r="U8" s="77"/>
      <c r="V8" s="77"/>
      <c r="W8" s="77"/>
      <c r="X8" s="77"/>
      <c r="Y8" s="78"/>
      <c r="Z8" s="63"/>
      <c r="AA8" s="87" t="s">
        <v>7</v>
      </c>
      <c r="AB8" s="87"/>
      <c r="AC8" s="87"/>
      <c r="AD8" s="87" t="s">
        <v>8</v>
      </c>
      <c r="AE8" s="88"/>
    </row>
    <row r="9" spans="1:31" s="2" customFormat="1" ht="54" customHeight="1" x14ac:dyDescent="0.25">
      <c r="A9" s="89"/>
      <c r="B9" s="90"/>
      <c r="C9" s="47" t="s">
        <v>9</v>
      </c>
      <c r="D9" s="47" t="s">
        <v>10</v>
      </c>
      <c r="E9" s="47" t="s">
        <v>11</v>
      </c>
      <c r="F9" s="46" t="s">
        <v>12</v>
      </c>
      <c r="G9" s="46" t="s">
        <v>13</v>
      </c>
      <c r="H9" s="46" t="s">
        <v>14</v>
      </c>
      <c r="I9" s="46" t="s">
        <v>15</v>
      </c>
      <c r="J9" s="46" t="s">
        <v>16</v>
      </c>
      <c r="K9" s="46" t="s">
        <v>17</v>
      </c>
      <c r="L9" s="94"/>
      <c r="M9" s="95"/>
      <c r="N9" s="46" t="s">
        <v>13</v>
      </c>
      <c r="O9" s="46" t="s">
        <v>14</v>
      </c>
      <c r="P9" s="76" t="s">
        <v>11</v>
      </c>
      <c r="Q9" s="77"/>
      <c r="R9" s="78"/>
      <c r="S9" s="46" t="s">
        <v>18</v>
      </c>
      <c r="T9" s="46" t="s">
        <v>19</v>
      </c>
      <c r="U9" s="46" t="s">
        <v>37</v>
      </c>
      <c r="V9" s="46" t="s">
        <v>50</v>
      </c>
      <c r="W9" s="46" t="s">
        <v>20</v>
      </c>
      <c r="X9" s="46" t="s">
        <v>21</v>
      </c>
      <c r="Y9" s="46" t="s">
        <v>54</v>
      </c>
      <c r="Z9" s="46" t="s">
        <v>56</v>
      </c>
      <c r="AA9" s="36" t="s">
        <v>22</v>
      </c>
      <c r="AB9" s="36" t="s">
        <v>23</v>
      </c>
      <c r="AC9" s="36" t="s">
        <v>24</v>
      </c>
      <c r="AD9" s="36" t="s">
        <v>25</v>
      </c>
      <c r="AE9" s="37" t="s">
        <v>26</v>
      </c>
    </row>
    <row r="10" spans="1:31" s="2" customFormat="1" ht="15" customHeight="1" x14ac:dyDescent="0.25">
      <c r="A10" s="48"/>
      <c r="B10" s="47"/>
      <c r="C10" s="47" t="s">
        <v>35</v>
      </c>
      <c r="D10" s="47" t="s">
        <v>33</v>
      </c>
      <c r="E10" s="47"/>
      <c r="F10" s="47"/>
      <c r="G10" s="85" t="s">
        <v>36</v>
      </c>
      <c r="H10" s="86"/>
      <c r="I10" s="47"/>
      <c r="J10" s="47" t="s">
        <v>34</v>
      </c>
      <c r="K10" s="47"/>
      <c r="L10" s="47"/>
      <c r="M10" s="47"/>
      <c r="N10" s="47"/>
      <c r="O10" s="47"/>
      <c r="P10" s="85" t="s">
        <v>27</v>
      </c>
      <c r="Q10" s="86"/>
      <c r="R10" s="47" t="s">
        <v>28</v>
      </c>
      <c r="S10" s="47"/>
      <c r="T10" s="47"/>
      <c r="U10" s="47"/>
      <c r="V10" s="47"/>
      <c r="W10" s="47"/>
      <c r="X10" s="47"/>
      <c r="Y10" s="47"/>
      <c r="Z10" s="47"/>
      <c r="AA10" s="38"/>
      <c r="AB10" s="38"/>
      <c r="AC10" s="38"/>
      <c r="AD10" s="38"/>
      <c r="AE10" s="24"/>
    </row>
    <row r="11" spans="1:31" s="2" customFormat="1" ht="15" customHeight="1" x14ac:dyDescent="0.25">
      <c r="A11" s="49"/>
      <c r="B11" s="50"/>
      <c r="C11" s="50" t="s">
        <v>32</v>
      </c>
      <c r="D11" s="50">
        <v>3</v>
      </c>
      <c r="E11" s="50"/>
      <c r="F11" s="50"/>
      <c r="G11" s="51">
        <v>0.2189416423347226</v>
      </c>
      <c r="H11" s="51">
        <v>0.68239702569545291</v>
      </c>
      <c r="I11" s="50"/>
      <c r="J11" s="50" t="s">
        <v>49</v>
      </c>
      <c r="K11" s="50"/>
      <c r="L11" s="50"/>
      <c r="M11" s="50"/>
      <c r="N11" s="50" t="s">
        <v>40</v>
      </c>
      <c r="O11" s="50" t="s">
        <v>40</v>
      </c>
      <c r="P11" s="50" t="s">
        <v>39</v>
      </c>
      <c r="Q11" s="64">
        <v>0.7</v>
      </c>
      <c r="R11" s="64">
        <v>0.2</v>
      </c>
      <c r="S11" s="50"/>
      <c r="T11" s="50">
        <v>0</v>
      </c>
      <c r="U11" s="50">
        <v>0.15</v>
      </c>
      <c r="V11" s="50"/>
      <c r="W11" s="50">
        <v>0</v>
      </c>
      <c r="X11" s="52" t="s">
        <v>29</v>
      </c>
      <c r="Y11" s="50" t="s">
        <v>41</v>
      </c>
      <c r="Z11" s="50" t="s">
        <v>55</v>
      </c>
      <c r="AA11" s="3"/>
      <c r="AB11" s="3"/>
      <c r="AC11" s="3"/>
      <c r="AD11" s="3">
        <v>0</v>
      </c>
      <c r="AE11" s="25">
        <v>0</v>
      </c>
    </row>
    <row r="12" spans="1:31" s="4" customFormat="1" ht="50.1" customHeight="1" x14ac:dyDescent="0.25">
      <c r="A12" s="53">
        <v>1</v>
      </c>
      <c r="B12" s="55" t="s">
        <v>30</v>
      </c>
      <c r="C12" s="54">
        <f>P18</f>
        <v>6262</v>
      </c>
      <c r="D12" s="54">
        <f>ROUND(C12/D11,0)</f>
        <v>2087</v>
      </c>
      <c r="E12" s="54"/>
      <c r="F12" s="54"/>
      <c r="G12" s="54">
        <f>D12*3.5*G11</f>
        <v>1599.2592264339812</v>
      </c>
      <c r="H12" s="54">
        <f>D12*3.5*H11</f>
        <v>4984.5690741924354</v>
      </c>
      <c r="I12" s="54">
        <v>7</v>
      </c>
      <c r="J12" s="54">
        <f>D12*14</f>
        <v>29218</v>
      </c>
      <c r="K12" s="54">
        <v>100</v>
      </c>
      <c r="L12" s="54">
        <v>0.3</v>
      </c>
      <c r="M12" s="54">
        <v>0.5</v>
      </c>
      <c r="N12" s="54">
        <f>G12*M12</f>
        <v>799.62961321699061</v>
      </c>
      <c r="O12" s="54">
        <f>H12*M12</f>
        <v>2492.2845370962177</v>
      </c>
      <c r="P12" s="54">
        <f>Q12*0.05</f>
        <v>306.78899999999999</v>
      </c>
      <c r="Q12" s="54">
        <f>J12*L12*Q11</f>
        <v>6135.78</v>
      </c>
      <c r="R12" s="54">
        <f>J12*L12*R11</f>
        <v>1753.08</v>
      </c>
      <c r="S12" s="54">
        <f>D12*(G11+H11)</f>
        <v>1881.0938001789762</v>
      </c>
      <c r="T12" s="54">
        <f>N12*$T$11</f>
        <v>0</v>
      </c>
      <c r="U12" s="54">
        <f>N12*$U$11</f>
        <v>119.94444198254858</v>
      </c>
      <c r="V12" s="54">
        <f>(D12*3.5*0.3*0.6)-(D12*3.5*0.3*0.3)-((3.14*0.05^2)*(D12*3.5))</f>
        <v>600.06467499999997</v>
      </c>
      <c r="W12" s="54">
        <f>O12*$W$11</f>
        <v>0</v>
      </c>
      <c r="X12" s="54">
        <f>(N12*0.05)*2.4</f>
        <v>95.955553586038874</v>
      </c>
      <c r="Y12" s="54">
        <f>(X12/2.4)*100</f>
        <v>3998.1480660849534</v>
      </c>
      <c r="Z12" s="54">
        <f>V12*24.4</f>
        <v>14641.578069999998</v>
      </c>
      <c r="AA12" s="5"/>
      <c r="AB12" s="5"/>
      <c r="AC12" s="5"/>
      <c r="AD12" s="5">
        <f>(G12+H12)*$AD$11</f>
        <v>0</v>
      </c>
      <c r="AE12" s="26">
        <f>(G12+H12)*$AE$11</f>
        <v>0</v>
      </c>
    </row>
    <row r="13" spans="1:31" x14ac:dyDescent="0.2">
      <c r="A13" s="27"/>
      <c r="D13" s="32"/>
      <c r="AE13" s="20"/>
    </row>
    <row r="14" spans="1:31" ht="15.75" x14ac:dyDescent="0.25">
      <c r="A14" s="59" t="s">
        <v>42</v>
      </c>
      <c r="B14" s="28"/>
      <c r="C14" s="29"/>
      <c r="D14" s="29"/>
      <c r="V14" s="32"/>
      <c r="AE14" s="20"/>
    </row>
    <row r="15" spans="1:31" ht="31.5" x14ac:dyDescent="0.25">
      <c r="A15" s="60" t="s">
        <v>52</v>
      </c>
      <c r="C15" s="30"/>
      <c r="D15" s="31"/>
      <c r="G15" s="32"/>
      <c r="H15" s="32"/>
      <c r="M15" s="43" t="s">
        <v>45</v>
      </c>
      <c r="N15" s="44" t="s">
        <v>43</v>
      </c>
      <c r="O15" s="43" t="s">
        <v>44</v>
      </c>
      <c r="P15" s="43" t="s">
        <v>47</v>
      </c>
      <c r="AE15" s="20"/>
    </row>
    <row r="16" spans="1:31" ht="15.75" x14ac:dyDescent="0.25">
      <c r="A16" s="60" t="s">
        <v>53</v>
      </c>
      <c r="C16" s="30"/>
      <c r="D16" s="31"/>
      <c r="E16" s="7"/>
      <c r="G16" s="32"/>
      <c r="M16" s="39">
        <v>6</v>
      </c>
      <c r="N16" s="40">
        <v>19177</v>
      </c>
      <c r="O16" s="40">
        <v>3.7</v>
      </c>
      <c r="P16" s="41">
        <f>ROUNDDOWN(N16/O16,0.97)</f>
        <v>5182</v>
      </c>
      <c r="AE16" s="20"/>
    </row>
    <row r="17" spans="1:31" ht="24.75" customHeight="1" x14ac:dyDescent="0.25">
      <c r="A17" s="74" t="s">
        <v>51</v>
      </c>
      <c r="B17" s="75"/>
      <c r="C17" s="75"/>
      <c r="D17" s="75"/>
      <c r="E17" s="75"/>
      <c r="F17" s="75"/>
      <c r="G17" s="75"/>
      <c r="H17" s="75"/>
      <c r="I17" s="75"/>
      <c r="J17" s="75"/>
      <c r="M17" s="39" t="s">
        <v>46</v>
      </c>
      <c r="N17" s="40">
        <v>3996</v>
      </c>
      <c r="O17" s="40">
        <v>3.7</v>
      </c>
      <c r="P17" s="41">
        <f>ROUNDDOWN(N17/O17,0.81)</f>
        <v>1080</v>
      </c>
      <c r="AA17" s="34"/>
      <c r="AB17" s="34"/>
      <c r="AC17" s="34"/>
      <c r="AD17" s="34"/>
      <c r="AE17" s="35"/>
    </row>
    <row r="18" spans="1:31" ht="28.5" customHeight="1" x14ac:dyDescent="0.25">
      <c r="A18" s="74"/>
      <c r="B18" s="75"/>
      <c r="C18" s="75"/>
      <c r="D18" s="75"/>
      <c r="E18" s="75"/>
      <c r="F18" s="75"/>
      <c r="G18" s="75"/>
      <c r="H18" s="75"/>
      <c r="I18" s="75"/>
      <c r="J18" s="75"/>
      <c r="M18" s="42"/>
      <c r="N18" s="42"/>
      <c r="O18" s="61" t="s">
        <v>48</v>
      </c>
      <c r="P18" s="45">
        <f>SUM(P16:P17)</f>
        <v>6262</v>
      </c>
      <c r="AE18" s="20"/>
    </row>
    <row r="19" spans="1:31" ht="15" x14ac:dyDescent="0.2">
      <c r="A19" s="27"/>
      <c r="J19" s="6"/>
      <c r="M19" s="42"/>
      <c r="N19" s="42"/>
      <c r="O19" s="42"/>
      <c r="P19" s="42"/>
      <c r="AE19" s="20"/>
    </row>
    <row r="20" spans="1:31" ht="15" x14ac:dyDescent="0.2">
      <c r="A20" s="27"/>
      <c r="C20" s="32"/>
      <c r="G20" s="32"/>
      <c r="K20" s="6"/>
      <c r="M20" s="42"/>
      <c r="N20" s="42"/>
      <c r="O20" s="42"/>
      <c r="P20" s="42"/>
      <c r="AE20" s="20"/>
    </row>
    <row r="21" spans="1:31" ht="15" x14ac:dyDescent="0.2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62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5"/>
    </row>
    <row r="22" spans="1:31" ht="15" x14ac:dyDescent="0.2">
      <c r="K22" s="56"/>
    </row>
    <row r="23" spans="1:31" ht="15" x14ac:dyDescent="0.2">
      <c r="K23" s="57"/>
    </row>
    <row r="24" spans="1:31" ht="15" x14ac:dyDescent="0.2">
      <c r="K24" s="42"/>
    </row>
    <row r="26" spans="1:31" x14ac:dyDescent="0.2">
      <c r="E26" s="7"/>
    </row>
    <row r="27" spans="1:31" x14ac:dyDescent="0.2">
      <c r="G27" s="7"/>
    </row>
    <row r="28" spans="1:31" x14ac:dyDescent="0.2">
      <c r="I28" s="6"/>
    </row>
  </sheetData>
  <mergeCells count="16">
    <mergeCell ref="A17:J18"/>
    <mergeCell ref="N8:Y8"/>
    <mergeCell ref="A6:AE6"/>
    <mergeCell ref="A2:AE2"/>
    <mergeCell ref="A3:AE3"/>
    <mergeCell ref="G10:H10"/>
    <mergeCell ref="AA8:AC8"/>
    <mergeCell ref="AD8:AE8"/>
    <mergeCell ref="A8:A9"/>
    <mergeCell ref="B8:B9"/>
    <mergeCell ref="C8:E8"/>
    <mergeCell ref="F8:J8"/>
    <mergeCell ref="P9:R9"/>
    <mergeCell ref="P10:Q10"/>
    <mergeCell ref="L8:M9"/>
    <mergeCell ref="A4:AE4"/>
  </mergeCells>
  <printOptions horizontalCentered="1"/>
  <pageMargins left="0.19685039370078741" right="0.19685039370078741" top="0.78740157480314965" bottom="0.59055118110236227" header="0.51181102362204722" footer="0.51181102362204722"/>
  <pageSetup paperSize="9" scale="38" orientation="landscape" r:id="rId1"/>
  <headerFooter alignWithMargins="0"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E30"/>
  <sheetViews>
    <sheetView showGridLines="0" view="pageBreakPreview" zoomScale="60" zoomScaleNormal="80" workbookViewId="0">
      <selection activeCell="Q19" sqref="Q19"/>
    </sheetView>
  </sheetViews>
  <sheetFormatPr defaultColWidth="11.42578125" defaultRowHeight="12.75" outlineLevelCol="1" x14ac:dyDescent="0.2"/>
  <cols>
    <col min="1" max="1" width="6.7109375" style="1" customWidth="1"/>
    <col min="2" max="2" width="21.5703125" style="1" customWidth="1"/>
    <col min="3" max="3" width="18" style="1" customWidth="1"/>
    <col min="4" max="4" width="18.28515625" style="1" customWidth="1"/>
    <col min="5" max="5" width="13.5703125" style="1" hidden="1" customWidth="1"/>
    <col min="6" max="6" width="14" style="1" hidden="1" customWidth="1" outlineLevel="1"/>
    <col min="7" max="7" width="16.85546875" style="1" customWidth="1" collapsed="1"/>
    <col min="8" max="8" width="17.85546875" style="1" customWidth="1"/>
    <col min="9" max="9" width="13.5703125" style="1" hidden="1" customWidth="1"/>
    <col min="10" max="10" width="20.28515625" style="1" customWidth="1"/>
    <col min="11" max="11" width="13" style="1" customWidth="1"/>
    <col min="12" max="12" width="12" style="1" customWidth="1"/>
    <col min="13" max="13" width="10.28515625" style="1" customWidth="1"/>
    <col min="14" max="14" width="15.28515625" style="1" customWidth="1"/>
    <col min="15" max="15" width="21.42578125" style="1" customWidth="1"/>
    <col min="16" max="16" width="15.140625" style="1" customWidth="1"/>
    <col min="17" max="18" width="18.42578125" style="1" customWidth="1"/>
    <col min="19" max="19" width="18.7109375" style="1" customWidth="1"/>
    <col min="20" max="20" width="10.5703125" style="1" hidden="1" customWidth="1"/>
    <col min="21" max="21" width="13.85546875" style="1" customWidth="1"/>
    <col min="22" max="22" width="16.28515625" style="1" customWidth="1"/>
    <col min="23" max="23" width="13.85546875" style="1" hidden="1" customWidth="1"/>
    <col min="24" max="24" width="13.140625" style="1" customWidth="1"/>
    <col min="25" max="26" width="22.28515625" style="1" customWidth="1"/>
    <col min="27" max="27" width="14.85546875" style="1" hidden="1" customWidth="1"/>
    <col min="28" max="28" width="13.7109375" style="1" hidden="1" customWidth="1"/>
    <col min="29" max="29" width="12.42578125" style="1" hidden="1" customWidth="1"/>
    <col min="30" max="30" width="10.7109375" style="1" hidden="1" customWidth="1"/>
    <col min="31" max="31" width="12.28515625" style="1" hidden="1" customWidth="1"/>
    <col min="32" max="16384" width="11.42578125" style="1"/>
  </cols>
  <sheetData>
    <row r="1" spans="1:31" ht="111" customHeight="1" x14ac:dyDescent="0.2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8"/>
      <c r="O1" s="8"/>
      <c r="P1" s="8"/>
      <c r="Q1" s="9"/>
      <c r="R1" s="8"/>
      <c r="S1" s="10"/>
      <c r="T1" s="11"/>
      <c r="U1" s="12"/>
      <c r="V1" s="12"/>
      <c r="W1" s="12"/>
      <c r="X1" s="16"/>
      <c r="Y1" s="16"/>
      <c r="Z1" s="16"/>
      <c r="AA1" s="16"/>
      <c r="AB1" s="16"/>
      <c r="AC1" s="16"/>
      <c r="AD1" s="16"/>
      <c r="AE1" s="17"/>
    </row>
    <row r="2" spans="1:31" ht="15.75" x14ac:dyDescent="0.2">
      <c r="A2" s="82" t="s">
        <v>38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4"/>
    </row>
    <row r="3" spans="1:31" ht="15.75" x14ac:dyDescent="0.2">
      <c r="A3" s="82" t="s">
        <v>62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4"/>
    </row>
    <row r="4" spans="1:31" ht="15.75" x14ac:dyDescent="0.2">
      <c r="A4" s="82" t="s">
        <v>65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4"/>
    </row>
    <row r="5" spans="1:31" ht="20.100000000000001" customHeight="1" x14ac:dyDescent="0.3">
      <c r="A5" s="13"/>
      <c r="B5" s="18"/>
      <c r="C5" s="18"/>
      <c r="D5" s="18"/>
      <c r="E5" s="18"/>
      <c r="F5" s="18"/>
      <c r="G5" s="18"/>
      <c r="H5" s="18"/>
      <c r="I5" s="18"/>
      <c r="K5" s="19"/>
      <c r="L5" s="19"/>
      <c r="M5" s="19"/>
      <c r="O5" s="14"/>
      <c r="P5" s="14"/>
      <c r="Q5" s="14"/>
      <c r="R5" s="14"/>
      <c r="S5" s="14"/>
      <c r="T5" s="14"/>
      <c r="U5" s="14"/>
      <c r="V5" s="14"/>
      <c r="W5" s="14"/>
      <c r="AE5" s="20"/>
    </row>
    <row r="6" spans="1:31" ht="20.100000000000001" customHeight="1" x14ac:dyDescent="0.2">
      <c r="A6" s="79" t="s">
        <v>64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1"/>
    </row>
    <row r="7" spans="1:31" ht="20.100000000000001" customHeight="1" x14ac:dyDescent="0.3">
      <c r="A7" s="58" t="s">
        <v>31</v>
      </c>
      <c r="B7" s="18"/>
      <c r="C7" s="18"/>
      <c r="D7" s="18"/>
      <c r="E7" s="18"/>
      <c r="F7" s="18"/>
      <c r="G7" s="18"/>
      <c r="H7" s="18"/>
      <c r="I7" s="18"/>
      <c r="K7" s="19"/>
      <c r="L7" s="19"/>
      <c r="M7" s="19"/>
      <c r="N7" s="19"/>
      <c r="O7" s="19"/>
      <c r="P7" s="19"/>
      <c r="Q7" s="19"/>
      <c r="R7" s="19"/>
      <c r="S7" s="21"/>
      <c r="T7" s="21"/>
      <c r="AB7" s="22"/>
      <c r="AC7" s="23"/>
      <c r="AE7" s="20"/>
    </row>
    <row r="8" spans="1:31" s="2" customFormat="1" ht="15" customHeight="1" x14ac:dyDescent="0.25">
      <c r="A8" s="89" t="s">
        <v>0</v>
      </c>
      <c r="B8" s="90" t="s">
        <v>1</v>
      </c>
      <c r="C8" s="90" t="s">
        <v>2</v>
      </c>
      <c r="D8" s="90"/>
      <c r="E8" s="90"/>
      <c r="F8" s="91" t="s">
        <v>3</v>
      </c>
      <c r="G8" s="91"/>
      <c r="H8" s="91"/>
      <c r="I8" s="91"/>
      <c r="J8" s="91"/>
      <c r="K8" s="46" t="s">
        <v>4</v>
      </c>
      <c r="L8" s="92" t="s">
        <v>5</v>
      </c>
      <c r="M8" s="93"/>
      <c r="N8" s="76" t="s">
        <v>6</v>
      </c>
      <c r="O8" s="77"/>
      <c r="P8" s="77"/>
      <c r="Q8" s="77"/>
      <c r="R8" s="77"/>
      <c r="S8" s="77"/>
      <c r="T8" s="77"/>
      <c r="U8" s="77"/>
      <c r="V8" s="77"/>
      <c r="W8" s="77"/>
      <c r="X8" s="77"/>
      <c r="Y8" s="78"/>
      <c r="Z8" s="63"/>
      <c r="AA8" s="87" t="s">
        <v>7</v>
      </c>
      <c r="AB8" s="87"/>
      <c r="AC8" s="87"/>
      <c r="AD8" s="87" t="s">
        <v>8</v>
      </c>
      <c r="AE8" s="88"/>
    </row>
    <row r="9" spans="1:31" s="2" customFormat="1" ht="54" customHeight="1" x14ac:dyDescent="0.25">
      <c r="A9" s="89"/>
      <c r="B9" s="90"/>
      <c r="C9" s="47" t="s">
        <v>9</v>
      </c>
      <c r="D9" s="47" t="s">
        <v>10</v>
      </c>
      <c r="E9" s="47" t="s">
        <v>11</v>
      </c>
      <c r="F9" s="46" t="s">
        <v>12</v>
      </c>
      <c r="G9" s="46" t="s">
        <v>13</v>
      </c>
      <c r="H9" s="46" t="s">
        <v>14</v>
      </c>
      <c r="I9" s="46" t="s">
        <v>15</v>
      </c>
      <c r="J9" s="46" t="s">
        <v>16</v>
      </c>
      <c r="K9" s="46" t="s">
        <v>17</v>
      </c>
      <c r="L9" s="94"/>
      <c r="M9" s="95"/>
      <c r="N9" s="46" t="s">
        <v>13</v>
      </c>
      <c r="O9" s="46" t="s">
        <v>14</v>
      </c>
      <c r="P9" s="76" t="s">
        <v>11</v>
      </c>
      <c r="Q9" s="77"/>
      <c r="R9" s="78"/>
      <c r="S9" s="46" t="s">
        <v>18</v>
      </c>
      <c r="T9" s="46" t="s">
        <v>19</v>
      </c>
      <c r="U9" s="46" t="s">
        <v>37</v>
      </c>
      <c r="V9" s="46" t="s">
        <v>50</v>
      </c>
      <c r="W9" s="46" t="s">
        <v>20</v>
      </c>
      <c r="X9" s="46" t="s">
        <v>21</v>
      </c>
      <c r="Y9" s="46" t="s">
        <v>54</v>
      </c>
      <c r="Z9" s="46" t="s">
        <v>56</v>
      </c>
      <c r="AA9" s="36" t="s">
        <v>22</v>
      </c>
      <c r="AB9" s="36" t="s">
        <v>23</v>
      </c>
      <c r="AC9" s="36" t="s">
        <v>24</v>
      </c>
      <c r="AD9" s="36" t="s">
        <v>25</v>
      </c>
      <c r="AE9" s="37" t="s">
        <v>26</v>
      </c>
    </row>
    <row r="10" spans="1:31" s="2" customFormat="1" ht="15" customHeight="1" x14ac:dyDescent="0.25">
      <c r="A10" s="48"/>
      <c r="B10" s="47"/>
      <c r="C10" s="47" t="s">
        <v>35</v>
      </c>
      <c r="D10" s="47" t="s">
        <v>33</v>
      </c>
      <c r="E10" s="47"/>
      <c r="F10" s="47"/>
      <c r="G10" s="85" t="s">
        <v>36</v>
      </c>
      <c r="H10" s="86"/>
      <c r="I10" s="47"/>
      <c r="J10" s="47" t="s">
        <v>34</v>
      </c>
      <c r="K10" s="47"/>
      <c r="L10" s="47"/>
      <c r="M10" s="47"/>
      <c r="N10" s="47"/>
      <c r="O10" s="47"/>
      <c r="P10" s="85" t="s">
        <v>27</v>
      </c>
      <c r="Q10" s="86"/>
      <c r="R10" s="47" t="s">
        <v>28</v>
      </c>
      <c r="S10" s="47"/>
      <c r="T10" s="47"/>
      <c r="U10" s="47"/>
      <c r="V10" s="47"/>
      <c r="W10" s="47"/>
      <c r="X10" s="47"/>
      <c r="Y10" s="47"/>
      <c r="Z10" s="47"/>
      <c r="AA10" s="38"/>
      <c r="AB10" s="38"/>
      <c r="AC10" s="38"/>
      <c r="AD10" s="38"/>
      <c r="AE10" s="24"/>
    </row>
    <row r="11" spans="1:31" s="2" customFormat="1" ht="15" customHeight="1" x14ac:dyDescent="0.25">
      <c r="A11" s="49"/>
      <c r="B11" s="50"/>
      <c r="C11" s="50" t="s">
        <v>32</v>
      </c>
      <c r="D11" s="50">
        <v>3</v>
      </c>
      <c r="E11" s="50"/>
      <c r="F11" s="50"/>
      <c r="G11" s="51">
        <v>0.17419999999999999</v>
      </c>
      <c r="H11" s="51">
        <v>0.75639999999999996</v>
      </c>
      <c r="I11" s="50"/>
      <c r="J11" s="50" t="s">
        <v>49</v>
      </c>
      <c r="K11" s="50"/>
      <c r="L11" s="50"/>
      <c r="M11" s="50"/>
      <c r="N11" s="50" t="s">
        <v>40</v>
      </c>
      <c r="O11" s="50" t="s">
        <v>40</v>
      </c>
      <c r="P11" s="50" t="s">
        <v>39</v>
      </c>
      <c r="Q11" s="64">
        <v>0.7</v>
      </c>
      <c r="R11" s="64">
        <v>0.2</v>
      </c>
      <c r="S11" s="50"/>
      <c r="T11" s="50">
        <v>0</v>
      </c>
      <c r="U11" s="50">
        <v>0.15</v>
      </c>
      <c r="V11" s="50"/>
      <c r="W11" s="50">
        <v>0</v>
      </c>
      <c r="X11" s="52" t="s">
        <v>29</v>
      </c>
      <c r="Y11" s="50" t="s">
        <v>41</v>
      </c>
      <c r="Z11" s="50" t="s">
        <v>55</v>
      </c>
      <c r="AA11" s="3"/>
      <c r="AB11" s="3"/>
      <c r="AC11" s="3"/>
      <c r="AD11" s="3">
        <v>0</v>
      </c>
      <c r="AE11" s="25">
        <v>0</v>
      </c>
    </row>
    <row r="12" spans="1:31" s="4" customFormat="1" ht="50.1" customHeight="1" x14ac:dyDescent="0.25">
      <c r="A12" s="53">
        <v>1</v>
      </c>
      <c r="B12" s="55" t="s">
        <v>30</v>
      </c>
      <c r="C12" s="54">
        <f>P19</f>
        <v>772</v>
      </c>
      <c r="D12" s="54">
        <f>ROUND(C12/D11,0)</f>
        <v>257</v>
      </c>
      <c r="E12" s="54"/>
      <c r="F12" s="54"/>
      <c r="G12" s="54">
        <f>D12*3.5*G11</f>
        <v>156.69289999999998</v>
      </c>
      <c r="H12" s="54">
        <f>D12*3.5*H11</f>
        <v>680.3818</v>
      </c>
      <c r="I12" s="54">
        <v>7</v>
      </c>
      <c r="J12" s="54">
        <f>D12*14</f>
        <v>3598</v>
      </c>
      <c r="K12" s="54">
        <v>100</v>
      </c>
      <c r="L12" s="54">
        <v>0.3</v>
      </c>
      <c r="M12" s="54">
        <v>0.5</v>
      </c>
      <c r="N12" s="54">
        <f>G12*M12</f>
        <v>78.34644999999999</v>
      </c>
      <c r="O12" s="54">
        <f>H12*M12</f>
        <v>340.1909</v>
      </c>
      <c r="P12" s="54">
        <f>Q12*0.05</f>
        <v>37.778999999999989</v>
      </c>
      <c r="Q12" s="54">
        <f>J12*L12*Q11</f>
        <v>755.57999999999981</v>
      </c>
      <c r="R12" s="54">
        <f>J12*L12*R11</f>
        <v>215.88</v>
      </c>
      <c r="S12" s="54">
        <f>D12*(G11+H11)</f>
        <v>239.16419999999999</v>
      </c>
      <c r="T12" s="54">
        <f>N12*$T$11</f>
        <v>0</v>
      </c>
      <c r="U12" s="54">
        <f>N12*$U$11</f>
        <v>11.751967499999997</v>
      </c>
      <c r="V12" s="54">
        <f>(D12*3.5*0.3*0.6)-(D12*3.5*0.3*0.3)-((3.14*0.05^2)*(D12*3.5))</f>
        <v>73.893924999999982</v>
      </c>
      <c r="W12" s="54">
        <f>O12*$W$11</f>
        <v>0</v>
      </c>
      <c r="X12" s="54">
        <f>(N12*0.05)*2.4</f>
        <v>9.4015739999999983</v>
      </c>
      <c r="Y12" s="54">
        <f>(X12/2.4)*100</f>
        <v>391.73224999999996</v>
      </c>
      <c r="Z12" s="54">
        <f>V12*24.4</f>
        <v>1803.0117699999994</v>
      </c>
      <c r="AA12" s="5"/>
      <c r="AB12" s="5"/>
      <c r="AC12" s="5"/>
      <c r="AD12" s="5">
        <f>(G12+H12)*$AD$11</f>
        <v>0</v>
      </c>
      <c r="AE12" s="26">
        <f>(G12+H12)*$AE$11</f>
        <v>0</v>
      </c>
    </row>
    <row r="13" spans="1:31" x14ac:dyDescent="0.2">
      <c r="A13" s="27"/>
      <c r="D13" s="32"/>
      <c r="AE13" s="20"/>
    </row>
    <row r="14" spans="1:31" ht="15.75" x14ac:dyDescent="0.25">
      <c r="A14" s="59" t="s">
        <v>42</v>
      </c>
      <c r="B14" s="28"/>
      <c r="C14" s="29"/>
      <c r="D14" s="29"/>
      <c r="V14" s="32"/>
      <c r="AE14" s="20"/>
    </row>
    <row r="15" spans="1:31" ht="31.5" x14ac:dyDescent="0.25">
      <c r="A15" s="60" t="s">
        <v>52</v>
      </c>
      <c r="C15" s="30"/>
      <c r="D15" s="31"/>
      <c r="G15" s="32"/>
      <c r="H15" s="32"/>
      <c r="M15" s="43" t="s">
        <v>57</v>
      </c>
      <c r="N15" s="44" t="s">
        <v>43</v>
      </c>
      <c r="O15" s="43" t="s">
        <v>44</v>
      </c>
      <c r="P15" s="43" t="s">
        <v>47</v>
      </c>
      <c r="AE15" s="20"/>
    </row>
    <row r="16" spans="1:31" ht="30.75" customHeight="1" x14ac:dyDescent="0.25">
      <c r="A16" s="74" t="s">
        <v>60</v>
      </c>
      <c r="B16" s="75"/>
      <c r="C16" s="75"/>
      <c r="D16" s="75"/>
      <c r="E16" s="75"/>
      <c r="F16" s="75"/>
      <c r="G16" s="75"/>
      <c r="H16" s="75"/>
      <c r="I16" s="75"/>
      <c r="J16" s="75"/>
      <c r="M16" s="39" t="s">
        <v>58</v>
      </c>
      <c r="N16" s="40">
        <v>612</v>
      </c>
      <c r="O16" s="40">
        <v>3.7</v>
      </c>
      <c r="P16" s="41">
        <f>ROUNDDOWN(N16/O16,0.97)</f>
        <v>165</v>
      </c>
      <c r="AE16" s="20"/>
    </row>
    <row r="17" spans="1:31" ht="36" customHeight="1" x14ac:dyDescent="0.25">
      <c r="A17" s="74" t="s">
        <v>61</v>
      </c>
      <c r="B17" s="75"/>
      <c r="C17" s="75"/>
      <c r="D17" s="75"/>
      <c r="E17" s="75"/>
      <c r="F17" s="75"/>
      <c r="G17" s="75"/>
      <c r="H17" s="75"/>
      <c r="I17" s="75"/>
      <c r="J17" s="75"/>
      <c r="M17" s="39" t="s">
        <v>59</v>
      </c>
      <c r="N17" s="40">
        <v>762</v>
      </c>
      <c r="O17" s="40">
        <v>3.7</v>
      </c>
      <c r="P17" s="41">
        <f>ROUNDDOWN(N17/O17,0.81)</f>
        <v>205</v>
      </c>
      <c r="AA17" s="34"/>
      <c r="AB17" s="34"/>
      <c r="AC17" s="34"/>
      <c r="AD17" s="34"/>
      <c r="AE17" s="35"/>
    </row>
    <row r="18" spans="1:31" ht="28.5" customHeight="1" x14ac:dyDescent="0.25">
      <c r="A18" s="60"/>
      <c r="B18" s="70"/>
      <c r="C18" s="70"/>
      <c r="D18" s="70"/>
      <c r="E18" s="70"/>
      <c r="F18" s="70"/>
      <c r="G18" s="70"/>
      <c r="H18" s="70"/>
      <c r="I18" s="70"/>
      <c r="J18" s="70"/>
      <c r="M18" s="39">
        <v>4</v>
      </c>
      <c r="N18" s="40">
        <v>1491</v>
      </c>
      <c r="O18" s="40">
        <v>3.7</v>
      </c>
      <c r="P18" s="41">
        <f>ROUNDDOWN(N18/O18,0.81)</f>
        <v>402</v>
      </c>
      <c r="AE18" s="20"/>
    </row>
    <row r="19" spans="1:31" ht="15.75" x14ac:dyDescent="0.25">
      <c r="A19" s="27"/>
      <c r="J19" s="6"/>
      <c r="M19" s="42"/>
      <c r="N19" s="42"/>
      <c r="O19" s="61" t="s">
        <v>48</v>
      </c>
      <c r="P19" s="45">
        <f>SUM(P16:P18)</f>
        <v>772</v>
      </c>
      <c r="Q19" s="69"/>
      <c r="AE19" s="20"/>
    </row>
    <row r="20" spans="1:31" ht="15" x14ac:dyDescent="0.2">
      <c r="A20" s="27"/>
      <c r="G20" s="32"/>
      <c r="K20" s="6"/>
      <c r="M20" s="42"/>
      <c r="N20" s="42"/>
      <c r="O20" s="42"/>
      <c r="P20" s="42"/>
      <c r="AE20" s="20"/>
    </row>
    <row r="21" spans="1:31" ht="15" x14ac:dyDescent="0.2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62"/>
      <c r="L21" s="34"/>
      <c r="M21" s="34"/>
      <c r="N21" s="65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5"/>
    </row>
    <row r="22" spans="1:31" ht="15" x14ac:dyDescent="0.2">
      <c r="K22" s="56"/>
    </row>
    <row r="23" spans="1:31" ht="18" x14ac:dyDescent="0.25">
      <c r="K23" s="57"/>
      <c r="O23" s="68">
        <v>197034.15</v>
      </c>
      <c r="P23" s="66"/>
    </row>
    <row r="24" spans="1:31" ht="18" x14ac:dyDescent="0.25">
      <c r="K24" s="42"/>
      <c r="N24" s="68">
        <v>12960</v>
      </c>
      <c r="O24" s="68">
        <v>59110.244999999995</v>
      </c>
      <c r="P24" s="67">
        <f>O24/O23</f>
        <v>0.3</v>
      </c>
    </row>
    <row r="25" spans="1:31" ht="18" x14ac:dyDescent="0.25">
      <c r="N25" s="68">
        <f>N24*0.3</f>
        <v>3888</v>
      </c>
    </row>
    <row r="26" spans="1:31" ht="18" x14ac:dyDescent="0.25">
      <c r="E26" s="7"/>
      <c r="O26" s="68"/>
    </row>
    <row r="27" spans="1:31" ht="18" x14ac:dyDescent="0.25">
      <c r="G27" s="7"/>
      <c r="N27" s="68">
        <f>N24*1.3</f>
        <v>16848</v>
      </c>
      <c r="O27" s="68">
        <v>127706.84</v>
      </c>
    </row>
    <row r="28" spans="1:31" x14ac:dyDescent="0.2">
      <c r="I28" s="6"/>
      <c r="N28" s="69"/>
    </row>
    <row r="29" spans="1:31" ht="18" x14ac:dyDescent="0.25">
      <c r="N29" s="68">
        <v>2041</v>
      </c>
    </row>
    <row r="30" spans="1:31" x14ac:dyDescent="0.2">
      <c r="O30" s="1">
        <f>N29*0.3</f>
        <v>612.29999999999995</v>
      </c>
    </row>
  </sheetData>
  <mergeCells count="17">
    <mergeCell ref="G10:H10"/>
    <mergeCell ref="P10:Q10"/>
    <mergeCell ref="A16:J16"/>
    <mergeCell ref="A3:AE3"/>
    <mergeCell ref="A17:J17"/>
    <mergeCell ref="A2:AE2"/>
    <mergeCell ref="A4:AE4"/>
    <mergeCell ref="A6:AE6"/>
    <mergeCell ref="A8:A9"/>
    <mergeCell ref="B8:B9"/>
    <mergeCell ref="C8:E8"/>
    <mergeCell ref="F8:J8"/>
    <mergeCell ref="L8:M9"/>
    <mergeCell ref="N8:Y8"/>
    <mergeCell ref="AA8:AC8"/>
    <mergeCell ref="AD8:AE8"/>
    <mergeCell ref="P9:R9"/>
  </mergeCells>
  <printOptions horizontalCentered="1"/>
  <pageMargins left="0.19685039370078741" right="0.19685039370078741" top="0.78740157480314965" bottom="0.59055118110236227" header="0.51181102362204722" footer="0.51181102362204722"/>
  <pageSetup paperSize="9" scale="38" orientation="landscape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Ligações Sub bacia 6 e 7</vt:lpstr>
      <vt:lpstr>Ligações Sub bacia 11</vt:lpstr>
      <vt:lpstr>'Ligações Sub bacia 11'!Area_de_impressao</vt:lpstr>
      <vt:lpstr>'Ligações Sub bacia 6 e 7'!Area_de_impressao</vt:lpstr>
      <vt:lpstr>'Ligações Sub bacia 11'!Titulos_de_impressao</vt:lpstr>
      <vt:lpstr>'Ligações Sub bacia 6 e 7'!Titulos_de_impressao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Planejamento1</dc:creator>
  <cp:lastModifiedBy>Alan Nunes</cp:lastModifiedBy>
  <cp:lastPrinted>2019-05-10T20:11:28Z</cp:lastPrinted>
  <dcterms:created xsi:type="dcterms:W3CDTF">2013-09-13T22:05:01Z</dcterms:created>
  <dcterms:modified xsi:type="dcterms:W3CDTF">2019-05-10T20:20:44Z</dcterms:modified>
</cp:coreProperties>
</file>